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144941\Desktop\全国福祉高等学校長会HP関係\R5　国家試験調査\"/>
    </mc:Choice>
  </mc:AlternateContent>
  <xr:revisionPtr revIDLastSave="0" documentId="8_{6217D850-DE9E-46D0-B08E-4D0611D2AF6B}" xr6:coauthVersionLast="47" xr6:coauthVersionMax="47" xr10:uidLastSave="{00000000-0000-0000-0000-000000000000}"/>
  <bookViews>
    <workbookView xWindow="-120" yWindow="-120" windowWidth="20730" windowHeight="11040" tabRatio="841" xr2:uid="{00000000-000D-0000-FFFF-FFFF00000000}"/>
  </bookViews>
  <sheets>
    <sheet name="①調査その１" sheetId="13" r:id="rId1"/>
    <sheet name="入力例" sheetId="12" r:id="rId2"/>
    <sheet name="②解答入力" sheetId="5" r:id="rId3"/>
    <sheet name="③正　　答" sheetId="6" r:id="rId4"/>
    <sheet name="④得点合計" sheetId="7" r:id="rId5"/>
    <sheet name="⑤調査その２" sheetId="10" r:id="rId6"/>
    <sheet name="⑥調査その３" sheetId="11" r:id="rId7"/>
    <sheet name="集計用１" sheetId="14" r:id="rId8"/>
    <sheet name="集計用２" sheetId="15" r:id="rId9"/>
  </sheets>
  <definedNames>
    <definedName name="_xlnm.Print_Area" localSheetId="0">①調査その１!$A$1:$AA$36</definedName>
    <definedName name="_xlnm.Print_Area" localSheetId="5">⑤調査その２!$A$1:$K$135</definedName>
    <definedName name="_xlnm.Print_Area" localSheetId="6">⑥調査その３!$A$1:$L$167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45" i="7" l="1"/>
  <c r="C44" i="7"/>
  <c r="C43" i="7"/>
  <c r="C42" i="7"/>
  <c r="C3" i="10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D1" i="15" l="1"/>
  <c r="AR131" i="15"/>
  <c r="AQ131" i="15"/>
  <c r="AP131" i="15"/>
  <c r="AO131" i="15"/>
  <c r="AN131" i="15"/>
  <c r="AM131" i="15"/>
  <c r="AL131" i="15"/>
  <c r="AK131" i="15"/>
  <c r="AJ131" i="15"/>
  <c r="AI131" i="15"/>
  <c r="AH131" i="15"/>
  <c r="AG131" i="15"/>
  <c r="AF131" i="15"/>
  <c r="AE131" i="15"/>
  <c r="AD131" i="15"/>
  <c r="AC131" i="15"/>
  <c r="AB131" i="15"/>
  <c r="AA131" i="15"/>
  <c r="Z131" i="15"/>
  <c r="Y131" i="15"/>
  <c r="X131" i="15"/>
  <c r="W131" i="15"/>
  <c r="V131" i="15"/>
  <c r="U131" i="15"/>
  <c r="T131" i="15"/>
  <c r="S131" i="15"/>
  <c r="R131" i="15"/>
  <c r="Q131" i="15"/>
  <c r="P131" i="15"/>
  <c r="O131" i="15"/>
  <c r="N131" i="15"/>
  <c r="M131" i="15"/>
  <c r="L131" i="15"/>
  <c r="K131" i="15"/>
  <c r="J131" i="15"/>
  <c r="I131" i="15"/>
  <c r="H131" i="15"/>
  <c r="G131" i="15"/>
  <c r="F131" i="15"/>
  <c r="E131" i="15"/>
  <c r="AR130" i="15"/>
  <c r="AQ130" i="15"/>
  <c r="AP130" i="15"/>
  <c r="AO130" i="15"/>
  <c r="AN130" i="15"/>
  <c r="AM130" i="15"/>
  <c r="AL130" i="15"/>
  <c r="AK130" i="15"/>
  <c r="AJ130" i="15"/>
  <c r="AI130" i="15"/>
  <c r="AH130" i="15"/>
  <c r="AG130" i="15"/>
  <c r="AF130" i="15"/>
  <c r="AE130" i="15"/>
  <c r="AD130" i="15"/>
  <c r="AC130" i="15"/>
  <c r="AB130" i="15"/>
  <c r="AA130" i="15"/>
  <c r="Z130" i="15"/>
  <c r="Y130" i="15"/>
  <c r="X130" i="15"/>
  <c r="W130" i="15"/>
  <c r="V130" i="15"/>
  <c r="U130" i="15"/>
  <c r="T130" i="15"/>
  <c r="S130" i="15"/>
  <c r="R130" i="15"/>
  <c r="Q130" i="15"/>
  <c r="P130" i="15"/>
  <c r="O130" i="15"/>
  <c r="N130" i="15"/>
  <c r="M130" i="15"/>
  <c r="L130" i="15"/>
  <c r="K130" i="15"/>
  <c r="J130" i="15"/>
  <c r="I130" i="15"/>
  <c r="H130" i="15"/>
  <c r="G130" i="15"/>
  <c r="F130" i="15"/>
  <c r="E130" i="15"/>
  <c r="AR129" i="15"/>
  <c r="AQ129" i="15"/>
  <c r="AP129" i="15"/>
  <c r="AO129" i="15"/>
  <c r="AN129" i="15"/>
  <c r="AM129" i="15"/>
  <c r="AL129" i="15"/>
  <c r="AK129" i="15"/>
  <c r="AJ129" i="15"/>
  <c r="AI129" i="15"/>
  <c r="AH129" i="15"/>
  <c r="AG129" i="15"/>
  <c r="AF129" i="15"/>
  <c r="AE129" i="15"/>
  <c r="AD129" i="15"/>
  <c r="AC129" i="15"/>
  <c r="AB129" i="15"/>
  <c r="AA129" i="15"/>
  <c r="Z129" i="15"/>
  <c r="Y129" i="15"/>
  <c r="X129" i="15"/>
  <c r="W129" i="15"/>
  <c r="V129" i="15"/>
  <c r="U129" i="15"/>
  <c r="T129" i="15"/>
  <c r="S129" i="15"/>
  <c r="R129" i="15"/>
  <c r="Q129" i="15"/>
  <c r="P129" i="15"/>
  <c r="O129" i="15"/>
  <c r="N129" i="15"/>
  <c r="M129" i="15"/>
  <c r="L129" i="15"/>
  <c r="K129" i="15"/>
  <c r="J129" i="15"/>
  <c r="I129" i="15"/>
  <c r="H129" i="15"/>
  <c r="G129" i="15"/>
  <c r="F129" i="15"/>
  <c r="E129" i="15"/>
  <c r="AR128" i="15"/>
  <c r="AQ128" i="15"/>
  <c r="AP128" i="15"/>
  <c r="AO128" i="15"/>
  <c r="AN128" i="15"/>
  <c r="AM128" i="15"/>
  <c r="AL128" i="15"/>
  <c r="AK128" i="15"/>
  <c r="AJ128" i="15"/>
  <c r="AI128" i="15"/>
  <c r="AH128" i="15"/>
  <c r="AG128" i="15"/>
  <c r="AF128" i="15"/>
  <c r="AE128" i="15"/>
  <c r="AD128" i="15"/>
  <c r="AC128" i="15"/>
  <c r="AB128" i="15"/>
  <c r="AA128" i="15"/>
  <c r="Z128" i="15"/>
  <c r="Y128" i="15"/>
  <c r="X128" i="15"/>
  <c r="W128" i="15"/>
  <c r="V128" i="15"/>
  <c r="U128" i="15"/>
  <c r="T128" i="15"/>
  <c r="S128" i="15"/>
  <c r="R128" i="15"/>
  <c r="Q128" i="15"/>
  <c r="P128" i="15"/>
  <c r="O128" i="15"/>
  <c r="N128" i="15"/>
  <c r="M128" i="15"/>
  <c r="L128" i="15"/>
  <c r="K128" i="15"/>
  <c r="J128" i="15"/>
  <c r="I128" i="15"/>
  <c r="H128" i="15"/>
  <c r="G128" i="15"/>
  <c r="F128" i="15"/>
  <c r="E128" i="15"/>
  <c r="AR127" i="15"/>
  <c r="AQ127" i="15"/>
  <c r="AP127" i="15"/>
  <c r="AO127" i="15"/>
  <c r="AN127" i="15"/>
  <c r="AM127" i="15"/>
  <c r="AL127" i="15"/>
  <c r="AK127" i="15"/>
  <c r="AJ127" i="15"/>
  <c r="AI127" i="15"/>
  <c r="AH127" i="15"/>
  <c r="AG127" i="15"/>
  <c r="AF127" i="15"/>
  <c r="AE127" i="15"/>
  <c r="AD127" i="15"/>
  <c r="AC127" i="15"/>
  <c r="AB127" i="15"/>
  <c r="AA127" i="15"/>
  <c r="Z127" i="15"/>
  <c r="Y127" i="15"/>
  <c r="X127" i="15"/>
  <c r="W127" i="15"/>
  <c r="V127" i="15"/>
  <c r="U127" i="15"/>
  <c r="T127" i="15"/>
  <c r="S127" i="15"/>
  <c r="R127" i="15"/>
  <c r="Q127" i="15"/>
  <c r="P127" i="15"/>
  <c r="O127" i="15"/>
  <c r="N127" i="15"/>
  <c r="M127" i="15"/>
  <c r="L127" i="15"/>
  <c r="K127" i="15"/>
  <c r="J127" i="15"/>
  <c r="I127" i="15"/>
  <c r="H127" i="15"/>
  <c r="G127" i="15"/>
  <c r="F127" i="15"/>
  <c r="E127" i="15"/>
  <c r="AR126" i="15"/>
  <c r="AQ126" i="15"/>
  <c r="AP126" i="15"/>
  <c r="AO126" i="15"/>
  <c r="AN126" i="15"/>
  <c r="AM126" i="15"/>
  <c r="AL126" i="15"/>
  <c r="AK126" i="15"/>
  <c r="AJ126" i="15"/>
  <c r="AI126" i="15"/>
  <c r="AH126" i="15"/>
  <c r="AG126" i="15"/>
  <c r="AF126" i="15"/>
  <c r="AE126" i="15"/>
  <c r="AD126" i="15"/>
  <c r="AC126" i="15"/>
  <c r="AB126" i="15"/>
  <c r="AA126" i="15"/>
  <c r="Z126" i="15"/>
  <c r="Y126" i="15"/>
  <c r="X126" i="15"/>
  <c r="W126" i="15"/>
  <c r="V126" i="15"/>
  <c r="U126" i="15"/>
  <c r="T126" i="15"/>
  <c r="S126" i="15"/>
  <c r="R126" i="15"/>
  <c r="Q126" i="15"/>
  <c r="P126" i="15"/>
  <c r="O126" i="15"/>
  <c r="N126" i="15"/>
  <c r="M126" i="15"/>
  <c r="L126" i="15"/>
  <c r="K126" i="15"/>
  <c r="J126" i="15"/>
  <c r="I126" i="15"/>
  <c r="H126" i="15"/>
  <c r="G126" i="15"/>
  <c r="F126" i="15"/>
  <c r="E126" i="15"/>
  <c r="AR125" i="15"/>
  <c r="AQ125" i="15"/>
  <c r="AP125" i="15"/>
  <c r="AO125" i="15"/>
  <c r="AN125" i="15"/>
  <c r="AM125" i="15"/>
  <c r="AL125" i="15"/>
  <c r="AK125" i="15"/>
  <c r="AJ125" i="15"/>
  <c r="AI125" i="15"/>
  <c r="AH125" i="15"/>
  <c r="AG125" i="15"/>
  <c r="AF125" i="15"/>
  <c r="AE125" i="15"/>
  <c r="AD125" i="15"/>
  <c r="AC125" i="15"/>
  <c r="AB125" i="15"/>
  <c r="AA125" i="15"/>
  <c r="Z125" i="15"/>
  <c r="Y125" i="15"/>
  <c r="X125" i="15"/>
  <c r="W125" i="15"/>
  <c r="V125" i="15"/>
  <c r="U125" i="15"/>
  <c r="T125" i="15"/>
  <c r="S125" i="15"/>
  <c r="R125" i="15"/>
  <c r="Q125" i="15"/>
  <c r="P125" i="15"/>
  <c r="O125" i="15"/>
  <c r="N125" i="15"/>
  <c r="M125" i="15"/>
  <c r="L125" i="15"/>
  <c r="K125" i="15"/>
  <c r="J125" i="15"/>
  <c r="I125" i="15"/>
  <c r="H125" i="15"/>
  <c r="G125" i="15"/>
  <c r="F125" i="15"/>
  <c r="E125" i="15"/>
  <c r="AR124" i="15"/>
  <c r="AQ124" i="15"/>
  <c r="AP124" i="15"/>
  <c r="AO124" i="15"/>
  <c r="AN124" i="15"/>
  <c r="AM124" i="15"/>
  <c r="AL124" i="15"/>
  <c r="AK124" i="15"/>
  <c r="AJ124" i="15"/>
  <c r="AI124" i="15"/>
  <c r="AH124" i="15"/>
  <c r="AG124" i="15"/>
  <c r="AF124" i="15"/>
  <c r="AE124" i="15"/>
  <c r="AD124" i="15"/>
  <c r="AC124" i="15"/>
  <c r="AB124" i="15"/>
  <c r="AA124" i="15"/>
  <c r="Z124" i="15"/>
  <c r="Y124" i="15"/>
  <c r="X124" i="15"/>
  <c r="W124" i="15"/>
  <c r="V124" i="15"/>
  <c r="U124" i="15"/>
  <c r="T124" i="15"/>
  <c r="S124" i="15"/>
  <c r="R124" i="15"/>
  <c r="Q124" i="15"/>
  <c r="P124" i="15"/>
  <c r="O124" i="15"/>
  <c r="N124" i="15"/>
  <c r="M124" i="15"/>
  <c r="L124" i="15"/>
  <c r="K124" i="15"/>
  <c r="J124" i="15"/>
  <c r="I124" i="15"/>
  <c r="H124" i="15"/>
  <c r="G124" i="15"/>
  <c r="F124" i="15"/>
  <c r="E124" i="15"/>
  <c r="AR123" i="15"/>
  <c r="AQ123" i="15"/>
  <c r="AP123" i="15"/>
  <c r="AO123" i="15"/>
  <c r="AN123" i="15"/>
  <c r="AM123" i="15"/>
  <c r="AL123" i="15"/>
  <c r="AK123" i="15"/>
  <c r="AJ123" i="15"/>
  <c r="AI123" i="15"/>
  <c r="AH123" i="15"/>
  <c r="AG123" i="15"/>
  <c r="AF123" i="15"/>
  <c r="AE123" i="15"/>
  <c r="AD123" i="15"/>
  <c r="AC123" i="15"/>
  <c r="AB123" i="15"/>
  <c r="AA123" i="15"/>
  <c r="Z123" i="15"/>
  <c r="Y123" i="15"/>
  <c r="X123" i="15"/>
  <c r="W123" i="15"/>
  <c r="V123" i="15"/>
  <c r="U123" i="15"/>
  <c r="T123" i="15"/>
  <c r="S123" i="15"/>
  <c r="R123" i="15"/>
  <c r="Q123" i="15"/>
  <c r="P123" i="15"/>
  <c r="O123" i="15"/>
  <c r="N123" i="15"/>
  <c r="M123" i="15"/>
  <c r="L123" i="15"/>
  <c r="K123" i="15"/>
  <c r="J123" i="15"/>
  <c r="I123" i="15"/>
  <c r="H123" i="15"/>
  <c r="G123" i="15"/>
  <c r="F123" i="15"/>
  <c r="E123" i="15"/>
  <c r="AR122" i="15"/>
  <c r="AQ122" i="15"/>
  <c r="AP122" i="15"/>
  <c r="AO122" i="15"/>
  <c r="AN122" i="15"/>
  <c r="AM122" i="15"/>
  <c r="AL122" i="15"/>
  <c r="AK122" i="15"/>
  <c r="AJ122" i="15"/>
  <c r="AI122" i="15"/>
  <c r="AH122" i="15"/>
  <c r="AG122" i="15"/>
  <c r="AF122" i="15"/>
  <c r="AE122" i="15"/>
  <c r="AD122" i="15"/>
  <c r="AC122" i="15"/>
  <c r="AB122" i="15"/>
  <c r="AA122" i="15"/>
  <c r="Z122" i="15"/>
  <c r="Y122" i="15"/>
  <c r="X122" i="15"/>
  <c r="W122" i="15"/>
  <c r="V122" i="15"/>
  <c r="U122" i="15"/>
  <c r="T122" i="15"/>
  <c r="S122" i="15"/>
  <c r="R122" i="15"/>
  <c r="Q122" i="15"/>
  <c r="P122" i="15"/>
  <c r="O122" i="15"/>
  <c r="N122" i="15"/>
  <c r="M122" i="15"/>
  <c r="L122" i="15"/>
  <c r="K122" i="15"/>
  <c r="J122" i="15"/>
  <c r="I122" i="15"/>
  <c r="H122" i="15"/>
  <c r="G122" i="15"/>
  <c r="F122" i="15"/>
  <c r="E122" i="15"/>
  <c r="AR121" i="15"/>
  <c r="AQ121" i="15"/>
  <c r="AP121" i="15"/>
  <c r="AO121" i="15"/>
  <c r="AN121" i="15"/>
  <c r="AM121" i="15"/>
  <c r="AL121" i="15"/>
  <c r="AK121" i="15"/>
  <c r="AJ121" i="15"/>
  <c r="AI121" i="15"/>
  <c r="AH121" i="15"/>
  <c r="AG121" i="15"/>
  <c r="AF121" i="15"/>
  <c r="AE121" i="15"/>
  <c r="AD121" i="15"/>
  <c r="AC121" i="15"/>
  <c r="AB121" i="15"/>
  <c r="AA121" i="15"/>
  <c r="Z121" i="15"/>
  <c r="Y121" i="15"/>
  <c r="X121" i="15"/>
  <c r="W121" i="15"/>
  <c r="V121" i="15"/>
  <c r="U121" i="15"/>
  <c r="T121" i="15"/>
  <c r="S121" i="15"/>
  <c r="R121" i="15"/>
  <c r="Q121" i="15"/>
  <c r="P121" i="15"/>
  <c r="O121" i="15"/>
  <c r="N121" i="15"/>
  <c r="M121" i="15"/>
  <c r="L121" i="15"/>
  <c r="K121" i="15"/>
  <c r="J121" i="15"/>
  <c r="I121" i="15"/>
  <c r="H121" i="15"/>
  <c r="G121" i="15"/>
  <c r="F121" i="15"/>
  <c r="E121" i="15"/>
  <c r="AR120" i="15"/>
  <c r="AQ120" i="15"/>
  <c r="AP120" i="15"/>
  <c r="AO120" i="15"/>
  <c r="AN120" i="15"/>
  <c r="AM120" i="15"/>
  <c r="AL120" i="15"/>
  <c r="AK120" i="15"/>
  <c r="AJ120" i="15"/>
  <c r="AI120" i="15"/>
  <c r="AH120" i="15"/>
  <c r="AG120" i="15"/>
  <c r="AF120" i="15"/>
  <c r="AE120" i="15"/>
  <c r="AD120" i="15"/>
  <c r="AC120" i="15"/>
  <c r="AB120" i="15"/>
  <c r="AA120" i="15"/>
  <c r="Z120" i="15"/>
  <c r="Y120" i="15"/>
  <c r="X120" i="15"/>
  <c r="W120" i="15"/>
  <c r="V120" i="15"/>
  <c r="U120" i="15"/>
  <c r="T120" i="15"/>
  <c r="S120" i="15"/>
  <c r="R120" i="15"/>
  <c r="Q120" i="15"/>
  <c r="P120" i="15"/>
  <c r="O120" i="15"/>
  <c r="N120" i="15"/>
  <c r="M120" i="15"/>
  <c r="L120" i="15"/>
  <c r="K120" i="15"/>
  <c r="J120" i="15"/>
  <c r="I120" i="15"/>
  <c r="H120" i="15"/>
  <c r="G120" i="15"/>
  <c r="F120" i="15"/>
  <c r="E120" i="15"/>
  <c r="AR119" i="15"/>
  <c r="AQ119" i="15"/>
  <c r="AP119" i="15"/>
  <c r="AO119" i="15"/>
  <c r="AN119" i="15"/>
  <c r="AM119" i="15"/>
  <c r="AL119" i="15"/>
  <c r="AK119" i="15"/>
  <c r="AJ119" i="15"/>
  <c r="AI119" i="15"/>
  <c r="AH119" i="15"/>
  <c r="AG119" i="15"/>
  <c r="AF119" i="15"/>
  <c r="AE119" i="15"/>
  <c r="AD119" i="15"/>
  <c r="AC119" i="15"/>
  <c r="AB119" i="15"/>
  <c r="AA119" i="15"/>
  <c r="Z119" i="15"/>
  <c r="Y119" i="15"/>
  <c r="X119" i="15"/>
  <c r="W119" i="15"/>
  <c r="V119" i="15"/>
  <c r="U119" i="15"/>
  <c r="T119" i="15"/>
  <c r="S119" i="15"/>
  <c r="R119" i="15"/>
  <c r="Q119" i="15"/>
  <c r="P119" i="15"/>
  <c r="O119" i="15"/>
  <c r="N119" i="15"/>
  <c r="M119" i="15"/>
  <c r="L119" i="15"/>
  <c r="K119" i="15"/>
  <c r="J119" i="15"/>
  <c r="I119" i="15"/>
  <c r="H119" i="15"/>
  <c r="G119" i="15"/>
  <c r="F119" i="15"/>
  <c r="E119" i="15"/>
  <c r="AR118" i="15"/>
  <c r="AQ118" i="15"/>
  <c r="AP118" i="15"/>
  <c r="AO118" i="15"/>
  <c r="AN118" i="15"/>
  <c r="AM118" i="15"/>
  <c r="AL118" i="15"/>
  <c r="AK118" i="15"/>
  <c r="AJ118" i="15"/>
  <c r="AI118" i="15"/>
  <c r="AH118" i="15"/>
  <c r="AG118" i="15"/>
  <c r="AF118" i="15"/>
  <c r="AE118" i="15"/>
  <c r="AD118" i="15"/>
  <c r="AC118" i="15"/>
  <c r="AB118" i="15"/>
  <c r="AA118" i="15"/>
  <c r="Z118" i="15"/>
  <c r="Y118" i="15"/>
  <c r="X118" i="15"/>
  <c r="W118" i="15"/>
  <c r="V118" i="15"/>
  <c r="U118" i="15"/>
  <c r="T118" i="15"/>
  <c r="S118" i="15"/>
  <c r="R118" i="15"/>
  <c r="Q118" i="15"/>
  <c r="P118" i="15"/>
  <c r="O118" i="15"/>
  <c r="N118" i="15"/>
  <c r="M118" i="15"/>
  <c r="L118" i="15"/>
  <c r="K118" i="15"/>
  <c r="J118" i="15"/>
  <c r="I118" i="15"/>
  <c r="H118" i="15"/>
  <c r="G118" i="15"/>
  <c r="F118" i="15"/>
  <c r="E118" i="15"/>
  <c r="AR117" i="15"/>
  <c r="AQ117" i="15"/>
  <c r="AP117" i="15"/>
  <c r="AO117" i="15"/>
  <c r="AN117" i="15"/>
  <c r="AM117" i="15"/>
  <c r="AL117" i="15"/>
  <c r="AK117" i="15"/>
  <c r="AJ117" i="15"/>
  <c r="AI117" i="15"/>
  <c r="AH117" i="15"/>
  <c r="AG117" i="15"/>
  <c r="AF117" i="15"/>
  <c r="AE117" i="15"/>
  <c r="AD117" i="15"/>
  <c r="AC117" i="15"/>
  <c r="AB117" i="15"/>
  <c r="AA117" i="15"/>
  <c r="Z117" i="15"/>
  <c r="Y117" i="15"/>
  <c r="X117" i="15"/>
  <c r="W117" i="15"/>
  <c r="V117" i="15"/>
  <c r="U117" i="15"/>
  <c r="T117" i="15"/>
  <c r="S117" i="15"/>
  <c r="R117" i="15"/>
  <c r="Q117" i="15"/>
  <c r="P117" i="15"/>
  <c r="O117" i="15"/>
  <c r="N117" i="15"/>
  <c r="M117" i="15"/>
  <c r="L117" i="15"/>
  <c r="K117" i="15"/>
  <c r="J117" i="15"/>
  <c r="I117" i="15"/>
  <c r="H117" i="15"/>
  <c r="G117" i="15"/>
  <c r="F117" i="15"/>
  <c r="E117" i="15"/>
  <c r="AR116" i="15"/>
  <c r="AQ116" i="15"/>
  <c r="AP116" i="15"/>
  <c r="AO116" i="15"/>
  <c r="AN116" i="15"/>
  <c r="AM116" i="15"/>
  <c r="AL116" i="15"/>
  <c r="AK116" i="15"/>
  <c r="AJ116" i="15"/>
  <c r="AI116" i="15"/>
  <c r="AH116" i="15"/>
  <c r="AG116" i="15"/>
  <c r="AF116" i="15"/>
  <c r="AE116" i="15"/>
  <c r="AD116" i="15"/>
  <c r="AC116" i="15"/>
  <c r="AB116" i="15"/>
  <c r="AA116" i="15"/>
  <c r="Z116" i="15"/>
  <c r="Y116" i="15"/>
  <c r="X116" i="15"/>
  <c r="W116" i="15"/>
  <c r="V116" i="15"/>
  <c r="U116" i="15"/>
  <c r="T116" i="15"/>
  <c r="S116" i="15"/>
  <c r="R116" i="15"/>
  <c r="Q116" i="15"/>
  <c r="P116" i="15"/>
  <c r="O116" i="15"/>
  <c r="N116" i="15"/>
  <c r="M116" i="15"/>
  <c r="L116" i="15"/>
  <c r="K116" i="15"/>
  <c r="J116" i="15"/>
  <c r="I116" i="15"/>
  <c r="H116" i="15"/>
  <c r="G116" i="15"/>
  <c r="F116" i="15"/>
  <c r="E116" i="15"/>
  <c r="AR115" i="15"/>
  <c r="AQ115" i="15"/>
  <c r="AP115" i="15"/>
  <c r="AO115" i="15"/>
  <c r="AN115" i="15"/>
  <c r="AM115" i="15"/>
  <c r="AL115" i="15"/>
  <c r="AK115" i="15"/>
  <c r="AJ115" i="15"/>
  <c r="AI115" i="15"/>
  <c r="AH115" i="15"/>
  <c r="AG115" i="15"/>
  <c r="AF115" i="15"/>
  <c r="AE115" i="15"/>
  <c r="AD115" i="15"/>
  <c r="AC115" i="15"/>
  <c r="AB115" i="15"/>
  <c r="AA115" i="15"/>
  <c r="Z115" i="15"/>
  <c r="Y115" i="15"/>
  <c r="X115" i="15"/>
  <c r="W115" i="15"/>
  <c r="V115" i="15"/>
  <c r="U115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F115" i="15"/>
  <c r="E115" i="15"/>
  <c r="AR114" i="15"/>
  <c r="AQ114" i="15"/>
  <c r="AP114" i="15"/>
  <c r="AO114" i="15"/>
  <c r="AN114" i="15"/>
  <c r="AM114" i="15"/>
  <c r="AL114" i="15"/>
  <c r="AK114" i="15"/>
  <c r="AJ114" i="15"/>
  <c r="AI114" i="15"/>
  <c r="AH114" i="15"/>
  <c r="AG114" i="15"/>
  <c r="AF114" i="15"/>
  <c r="AE114" i="15"/>
  <c r="AD114" i="15"/>
  <c r="AC114" i="15"/>
  <c r="AB114" i="15"/>
  <c r="AA114" i="15"/>
  <c r="Z114" i="15"/>
  <c r="Y114" i="15"/>
  <c r="X114" i="15"/>
  <c r="W114" i="15"/>
  <c r="V114" i="15"/>
  <c r="U114" i="15"/>
  <c r="T114" i="15"/>
  <c r="S114" i="15"/>
  <c r="R114" i="15"/>
  <c r="Q114" i="15"/>
  <c r="P114" i="15"/>
  <c r="O114" i="15"/>
  <c r="N114" i="15"/>
  <c r="M114" i="15"/>
  <c r="L114" i="15"/>
  <c r="K114" i="15"/>
  <c r="J114" i="15"/>
  <c r="I114" i="15"/>
  <c r="H114" i="15"/>
  <c r="G114" i="15"/>
  <c r="F114" i="15"/>
  <c r="E114" i="15"/>
  <c r="AR113" i="15"/>
  <c r="AQ113" i="15"/>
  <c r="AP113" i="15"/>
  <c r="AO113" i="15"/>
  <c r="AN113" i="15"/>
  <c r="AM113" i="15"/>
  <c r="AL113" i="15"/>
  <c r="AK113" i="15"/>
  <c r="AJ113" i="15"/>
  <c r="AI113" i="15"/>
  <c r="AH113" i="15"/>
  <c r="AG113" i="15"/>
  <c r="AF113" i="15"/>
  <c r="AE113" i="15"/>
  <c r="AD113" i="15"/>
  <c r="AC113" i="15"/>
  <c r="AB113" i="15"/>
  <c r="AA113" i="15"/>
  <c r="Z113" i="15"/>
  <c r="Y113" i="15"/>
  <c r="X113" i="15"/>
  <c r="W113" i="15"/>
  <c r="V113" i="15"/>
  <c r="U113" i="15"/>
  <c r="T113" i="15"/>
  <c r="S113" i="15"/>
  <c r="R113" i="15"/>
  <c r="Q113" i="15"/>
  <c r="P113" i="15"/>
  <c r="O113" i="15"/>
  <c r="N113" i="15"/>
  <c r="M113" i="15"/>
  <c r="L113" i="15"/>
  <c r="K113" i="15"/>
  <c r="J113" i="15"/>
  <c r="I113" i="15"/>
  <c r="H113" i="15"/>
  <c r="G113" i="15"/>
  <c r="F113" i="15"/>
  <c r="E113" i="15"/>
  <c r="AR112" i="15"/>
  <c r="AQ112" i="15"/>
  <c r="AP112" i="15"/>
  <c r="AO112" i="15"/>
  <c r="AN112" i="15"/>
  <c r="AM112" i="15"/>
  <c r="AL112" i="15"/>
  <c r="AK112" i="15"/>
  <c r="AJ112" i="15"/>
  <c r="AI112" i="15"/>
  <c r="AH112" i="15"/>
  <c r="AG112" i="15"/>
  <c r="AF112" i="15"/>
  <c r="AE112" i="15"/>
  <c r="AD112" i="15"/>
  <c r="AC112" i="15"/>
  <c r="AB112" i="15"/>
  <c r="AA112" i="15"/>
  <c r="Z112" i="15"/>
  <c r="Y112" i="15"/>
  <c r="X112" i="15"/>
  <c r="W112" i="15"/>
  <c r="V112" i="15"/>
  <c r="U112" i="15"/>
  <c r="T112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E112" i="15"/>
  <c r="AR111" i="15"/>
  <c r="AQ111" i="15"/>
  <c r="AP111" i="15"/>
  <c r="AO111" i="15"/>
  <c r="AN111" i="15"/>
  <c r="AM111" i="15"/>
  <c r="AL111" i="15"/>
  <c r="AK111" i="15"/>
  <c r="AJ111" i="15"/>
  <c r="AI111" i="15"/>
  <c r="AH111" i="15"/>
  <c r="AG111" i="15"/>
  <c r="AF111" i="15"/>
  <c r="AE111" i="15"/>
  <c r="AD111" i="15"/>
  <c r="AC111" i="15"/>
  <c r="AB111" i="15"/>
  <c r="AA111" i="15"/>
  <c r="Z111" i="15"/>
  <c r="Y111" i="15"/>
  <c r="X111" i="15"/>
  <c r="W111" i="15"/>
  <c r="V111" i="15"/>
  <c r="U111" i="15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AR110" i="15"/>
  <c r="AQ110" i="15"/>
  <c r="AP110" i="15"/>
  <c r="AO110" i="15"/>
  <c r="AN110" i="15"/>
  <c r="AM110" i="15"/>
  <c r="AL110" i="15"/>
  <c r="AK110" i="15"/>
  <c r="AJ110" i="15"/>
  <c r="AI110" i="15"/>
  <c r="AH110" i="15"/>
  <c r="AG110" i="15"/>
  <c r="AF110" i="15"/>
  <c r="AE110" i="15"/>
  <c r="AD110" i="15"/>
  <c r="AC110" i="15"/>
  <c r="AB110" i="15"/>
  <c r="AA110" i="15"/>
  <c r="Z110" i="15"/>
  <c r="Y110" i="15"/>
  <c r="X110" i="15"/>
  <c r="W110" i="15"/>
  <c r="V110" i="15"/>
  <c r="U110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G110" i="15"/>
  <c r="F110" i="15"/>
  <c r="E110" i="15"/>
  <c r="AR109" i="15"/>
  <c r="AQ109" i="15"/>
  <c r="AP109" i="15"/>
  <c r="AO109" i="15"/>
  <c r="AN109" i="15"/>
  <c r="AM109" i="15"/>
  <c r="AL109" i="15"/>
  <c r="AK109" i="15"/>
  <c r="AJ109" i="15"/>
  <c r="AI109" i="15"/>
  <c r="AH109" i="15"/>
  <c r="AG109" i="15"/>
  <c r="AF109" i="15"/>
  <c r="AE109" i="15"/>
  <c r="AD109" i="15"/>
  <c r="AC109" i="15"/>
  <c r="AB109" i="15"/>
  <c r="AA109" i="15"/>
  <c r="Z109" i="15"/>
  <c r="Y109" i="15"/>
  <c r="X109" i="15"/>
  <c r="W109" i="15"/>
  <c r="V109" i="15"/>
  <c r="U109" i="15"/>
  <c r="T109" i="15"/>
  <c r="S109" i="15"/>
  <c r="R109" i="15"/>
  <c r="Q109" i="15"/>
  <c r="P109" i="15"/>
  <c r="O109" i="15"/>
  <c r="N109" i="15"/>
  <c r="M109" i="15"/>
  <c r="L109" i="15"/>
  <c r="K109" i="15"/>
  <c r="J109" i="15"/>
  <c r="I109" i="15"/>
  <c r="H109" i="15"/>
  <c r="G109" i="15"/>
  <c r="F109" i="15"/>
  <c r="E109" i="15"/>
  <c r="AR108" i="15"/>
  <c r="AQ108" i="15"/>
  <c r="AP108" i="15"/>
  <c r="AO108" i="15"/>
  <c r="AN108" i="15"/>
  <c r="AM108" i="15"/>
  <c r="AL108" i="15"/>
  <c r="AK108" i="15"/>
  <c r="AJ108" i="15"/>
  <c r="AI108" i="15"/>
  <c r="AH108" i="15"/>
  <c r="AG108" i="15"/>
  <c r="AF108" i="15"/>
  <c r="AE108" i="15"/>
  <c r="AD108" i="15"/>
  <c r="AC108" i="15"/>
  <c r="AB108" i="15"/>
  <c r="AA108" i="15"/>
  <c r="Z108" i="15"/>
  <c r="Y108" i="15"/>
  <c r="X108" i="15"/>
  <c r="W108" i="15"/>
  <c r="V108" i="15"/>
  <c r="U108" i="15"/>
  <c r="T108" i="15"/>
  <c r="S108" i="15"/>
  <c r="R108" i="15"/>
  <c r="Q108" i="15"/>
  <c r="P108" i="15"/>
  <c r="O108" i="15"/>
  <c r="N108" i="15"/>
  <c r="M108" i="15"/>
  <c r="L108" i="15"/>
  <c r="K108" i="15"/>
  <c r="J108" i="15"/>
  <c r="I108" i="15"/>
  <c r="H108" i="15"/>
  <c r="G108" i="15"/>
  <c r="F108" i="15"/>
  <c r="E108" i="15"/>
  <c r="AR107" i="15"/>
  <c r="AQ107" i="15"/>
  <c r="AP107" i="15"/>
  <c r="AO107" i="15"/>
  <c r="AN107" i="15"/>
  <c r="AM107" i="15"/>
  <c r="AL107" i="15"/>
  <c r="AK107" i="15"/>
  <c r="AJ107" i="15"/>
  <c r="AI107" i="15"/>
  <c r="AH107" i="15"/>
  <c r="AG107" i="15"/>
  <c r="AF107" i="15"/>
  <c r="AE107" i="15"/>
  <c r="AD107" i="15"/>
  <c r="AC107" i="15"/>
  <c r="AB107" i="15"/>
  <c r="AA107" i="15"/>
  <c r="Z107" i="15"/>
  <c r="Y107" i="15"/>
  <c r="X107" i="15"/>
  <c r="W107" i="15"/>
  <c r="V107" i="15"/>
  <c r="U107" i="15"/>
  <c r="T107" i="15"/>
  <c r="S107" i="15"/>
  <c r="R107" i="15"/>
  <c r="Q107" i="15"/>
  <c r="P107" i="15"/>
  <c r="O107" i="15"/>
  <c r="N107" i="15"/>
  <c r="M107" i="15"/>
  <c r="L107" i="15"/>
  <c r="K107" i="15"/>
  <c r="J107" i="15"/>
  <c r="I107" i="15"/>
  <c r="H107" i="15"/>
  <c r="G107" i="15"/>
  <c r="F107" i="15"/>
  <c r="E107" i="15"/>
  <c r="AR106" i="15"/>
  <c r="AQ106" i="15"/>
  <c r="AP106" i="15"/>
  <c r="AO106" i="15"/>
  <c r="AN106" i="15"/>
  <c r="AM106" i="15"/>
  <c r="AL106" i="15"/>
  <c r="AK106" i="15"/>
  <c r="AJ106" i="15"/>
  <c r="AI106" i="15"/>
  <c r="AH106" i="15"/>
  <c r="AG106" i="15"/>
  <c r="AF106" i="15"/>
  <c r="AE106" i="15"/>
  <c r="AD106" i="15"/>
  <c r="AC106" i="15"/>
  <c r="AB106" i="15"/>
  <c r="AA106" i="15"/>
  <c r="Z106" i="15"/>
  <c r="Y106" i="15"/>
  <c r="X106" i="15"/>
  <c r="W106" i="15"/>
  <c r="V106" i="15"/>
  <c r="U106" i="15"/>
  <c r="T106" i="15"/>
  <c r="S106" i="15"/>
  <c r="R106" i="15"/>
  <c r="Q106" i="15"/>
  <c r="P106" i="15"/>
  <c r="O106" i="15"/>
  <c r="N106" i="15"/>
  <c r="M106" i="15"/>
  <c r="L106" i="15"/>
  <c r="K106" i="15"/>
  <c r="J106" i="15"/>
  <c r="I106" i="15"/>
  <c r="H106" i="15"/>
  <c r="G106" i="15"/>
  <c r="F106" i="15"/>
  <c r="E106" i="15"/>
  <c r="AR105" i="15"/>
  <c r="AQ105" i="15"/>
  <c r="AP105" i="15"/>
  <c r="AO105" i="15"/>
  <c r="AN105" i="15"/>
  <c r="AM105" i="15"/>
  <c r="AL105" i="15"/>
  <c r="AK105" i="15"/>
  <c r="AJ105" i="15"/>
  <c r="AI105" i="15"/>
  <c r="AH105" i="15"/>
  <c r="AG105" i="15"/>
  <c r="AF105" i="15"/>
  <c r="AE105" i="15"/>
  <c r="AD105" i="15"/>
  <c r="AC105" i="15"/>
  <c r="AB105" i="15"/>
  <c r="AA105" i="15"/>
  <c r="Z105" i="15"/>
  <c r="Y105" i="15"/>
  <c r="X105" i="15"/>
  <c r="W105" i="15"/>
  <c r="V105" i="15"/>
  <c r="U105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F105" i="15"/>
  <c r="E105" i="15"/>
  <c r="AR104" i="15"/>
  <c r="AQ104" i="15"/>
  <c r="AP104" i="15"/>
  <c r="AO104" i="15"/>
  <c r="AN104" i="15"/>
  <c r="AM104" i="15"/>
  <c r="AL104" i="15"/>
  <c r="AK104" i="15"/>
  <c r="AJ104" i="15"/>
  <c r="AI104" i="15"/>
  <c r="AH104" i="15"/>
  <c r="AG104" i="15"/>
  <c r="AF104" i="15"/>
  <c r="AE104" i="15"/>
  <c r="AD104" i="15"/>
  <c r="AC104" i="15"/>
  <c r="AB104" i="15"/>
  <c r="AA104" i="15"/>
  <c r="Z104" i="15"/>
  <c r="Y104" i="15"/>
  <c r="X104" i="15"/>
  <c r="W104" i="15"/>
  <c r="V104" i="15"/>
  <c r="U104" i="15"/>
  <c r="T104" i="15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G104" i="15"/>
  <c r="F104" i="15"/>
  <c r="E104" i="15"/>
  <c r="AR103" i="15"/>
  <c r="AQ103" i="15"/>
  <c r="AP103" i="15"/>
  <c r="AO103" i="15"/>
  <c r="AN103" i="15"/>
  <c r="AM103" i="15"/>
  <c r="AL103" i="15"/>
  <c r="AK103" i="15"/>
  <c r="AJ103" i="15"/>
  <c r="AI103" i="15"/>
  <c r="AH103" i="15"/>
  <c r="AG103" i="15"/>
  <c r="AF103" i="15"/>
  <c r="AE103" i="15"/>
  <c r="AD103" i="15"/>
  <c r="AC103" i="15"/>
  <c r="AB103" i="15"/>
  <c r="AA103" i="15"/>
  <c r="Z103" i="15"/>
  <c r="Y103" i="15"/>
  <c r="X103" i="15"/>
  <c r="W103" i="15"/>
  <c r="V103" i="15"/>
  <c r="U103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E103" i="15"/>
  <c r="AR102" i="15"/>
  <c r="AQ102" i="15"/>
  <c r="AP102" i="15"/>
  <c r="AO102" i="15"/>
  <c r="AN102" i="15"/>
  <c r="AM102" i="15"/>
  <c r="AL102" i="15"/>
  <c r="AK102" i="15"/>
  <c r="AJ102" i="15"/>
  <c r="AI102" i="15"/>
  <c r="AH102" i="15"/>
  <c r="AG102" i="15"/>
  <c r="AF102" i="15"/>
  <c r="AE102" i="15"/>
  <c r="AD102" i="15"/>
  <c r="AC102" i="15"/>
  <c r="AB102" i="15"/>
  <c r="AA102" i="15"/>
  <c r="Z102" i="15"/>
  <c r="Y102" i="15"/>
  <c r="X102" i="15"/>
  <c r="W102" i="15"/>
  <c r="V102" i="15"/>
  <c r="U102" i="15"/>
  <c r="T102" i="15"/>
  <c r="S102" i="15"/>
  <c r="R102" i="15"/>
  <c r="Q102" i="15"/>
  <c r="P102" i="15"/>
  <c r="O102" i="15"/>
  <c r="N102" i="15"/>
  <c r="M102" i="15"/>
  <c r="L102" i="15"/>
  <c r="K102" i="15"/>
  <c r="J102" i="15"/>
  <c r="I102" i="15"/>
  <c r="H102" i="15"/>
  <c r="G102" i="15"/>
  <c r="F102" i="15"/>
  <c r="E102" i="15"/>
  <c r="AR101" i="15"/>
  <c r="AQ101" i="15"/>
  <c r="AP101" i="15"/>
  <c r="AO101" i="15"/>
  <c r="AN101" i="15"/>
  <c r="AM101" i="15"/>
  <c r="AL101" i="15"/>
  <c r="AK101" i="15"/>
  <c r="AJ101" i="15"/>
  <c r="AI101" i="15"/>
  <c r="AH101" i="15"/>
  <c r="AG101" i="15"/>
  <c r="AF101" i="15"/>
  <c r="AE101" i="15"/>
  <c r="AD101" i="15"/>
  <c r="AC101" i="15"/>
  <c r="AB101" i="15"/>
  <c r="AA101" i="15"/>
  <c r="Z101" i="15"/>
  <c r="Y101" i="15"/>
  <c r="X101" i="15"/>
  <c r="W101" i="15"/>
  <c r="V101" i="15"/>
  <c r="U101" i="15"/>
  <c r="T101" i="15"/>
  <c r="S101" i="15"/>
  <c r="R101" i="15"/>
  <c r="Q101" i="15"/>
  <c r="P101" i="15"/>
  <c r="O101" i="15"/>
  <c r="N101" i="15"/>
  <c r="M101" i="15"/>
  <c r="L101" i="15"/>
  <c r="K101" i="15"/>
  <c r="J101" i="15"/>
  <c r="I101" i="15"/>
  <c r="H101" i="15"/>
  <c r="G101" i="15"/>
  <c r="F101" i="15"/>
  <c r="E101" i="15"/>
  <c r="AR100" i="15"/>
  <c r="AQ100" i="15"/>
  <c r="AP100" i="15"/>
  <c r="AO100" i="15"/>
  <c r="AN100" i="15"/>
  <c r="AM100" i="15"/>
  <c r="AL100" i="15"/>
  <c r="AK100" i="15"/>
  <c r="AJ100" i="15"/>
  <c r="AI100" i="15"/>
  <c r="AH100" i="15"/>
  <c r="AG100" i="15"/>
  <c r="AF100" i="15"/>
  <c r="AE100" i="15"/>
  <c r="AD100" i="15"/>
  <c r="AC100" i="15"/>
  <c r="AB100" i="15"/>
  <c r="AA100" i="15"/>
  <c r="Z100" i="15"/>
  <c r="Y100" i="15"/>
  <c r="X100" i="15"/>
  <c r="W100" i="15"/>
  <c r="V100" i="15"/>
  <c r="U100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F100" i="15"/>
  <c r="E100" i="15"/>
  <c r="AR99" i="15"/>
  <c r="AQ99" i="15"/>
  <c r="AP99" i="15"/>
  <c r="AO99" i="15"/>
  <c r="AN99" i="15"/>
  <c r="AM99" i="15"/>
  <c r="AL99" i="15"/>
  <c r="AK99" i="15"/>
  <c r="AJ99" i="15"/>
  <c r="AI99" i="15"/>
  <c r="AH99" i="15"/>
  <c r="AG99" i="15"/>
  <c r="AF99" i="15"/>
  <c r="AE99" i="15"/>
  <c r="AD99" i="15"/>
  <c r="AC99" i="15"/>
  <c r="AB99" i="15"/>
  <c r="AA99" i="15"/>
  <c r="Z99" i="15"/>
  <c r="Y99" i="15"/>
  <c r="X99" i="15"/>
  <c r="W99" i="15"/>
  <c r="V99" i="15"/>
  <c r="U99" i="15"/>
  <c r="T99" i="15"/>
  <c r="S99" i="15"/>
  <c r="R99" i="15"/>
  <c r="Q99" i="15"/>
  <c r="P99" i="15"/>
  <c r="O99" i="15"/>
  <c r="N99" i="15"/>
  <c r="M99" i="15"/>
  <c r="L99" i="15"/>
  <c r="K99" i="15"/>
  <c r="J99" i="15"/>
  <c r="I99" i="15"/>
  <c r="H99" i="15"/>
  <c r="G99" i="15"/>
  <c r="F99" i="15"/>
  <c r="E99" i="15"/>
  <c r="AR98" i="15"/>
  <c r="AQ98" i="15"/>
  <c r="AP98" i="15"/>
  <c r="AO98" i="15"/>
  <c r="AN98" i="15"/>
  <c r="AM98" i="15"/>
  <c r="AL98" i="15"/>
  <c r="AK98" i="15"/>
  <c r="AJ98" i="15"/>
  <c r="AI98" i="15"/>
  <c r="AH98" i="15"/>
  <c r="AG98" i="15"/>
  <c r="AF98" i="15"/>
  <c r="AE98" i="15"/>
  <c r="AD98" i="15"/>
  <c r="AC98" i="15"/>
  <c r="AB98" i="15"/>
  <c r="AA98" i="15"/>
  <c r="Z98" i="15"/>
  <c r="Y98" i="15"/>
  <c r="X98" i="15"/>
  <c r="W98" i="15"/>
  <c r="V98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AR97" i="15"/>
  <c r="AQ97" i="15"/>
  <c r="AP97" i="15"/>
  <c r="AO97" i="15"/>
  <c r="AN97" i="15"/>
  <c r="AM97" i="15"/>
  <c r="AL97" i="15"/>
  <c r="AK97" i="15"/>
  <c r="AJ97" i="15"/>
  <c r="AI97" i="15"/>
  <c r="AH97" i="15"/>
  <c r="AG97" i="15"/>
  <c r="AF97" i="15"/>
  <c r="AE97" i="15"/>
  <c r="AD97" i="15"/>
  <c r="AC97" i="15"/>
  <c r="AB97" i="15"/>
  <c r="AA97" i="15"/>
  <c r="Z97" i="15"/>
  <c r="Y97" i="15"/>
  <c r="X97" i="15"/>
  <c r="W97" i="15"/>
  <c r="V97" i="15"/>
  <c r="U97" i="15"/>
  <c r="T97" i="15"/>
  <c r="S97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E97" i="15"/>
  <c r="AR96" i="15"/>
  <c r="AQ96" i="15"/>
  <c r="AP96" i="15"/>
  <c r="AO96" i="15"/>
  <c r="AN96" i="15"/>
  <c r="AM96" i="15"/>
  <c r="AL96" i="15"/>
  <c r="AK96" i="15"/>
  <c r="AJ96" i="15"/>
  <c r="AI96" i="15"/>
  <c r="AH96" i="15"/>
  <c r="AG96" i="15"/>
  <c r="AF96" i="15"/>
  <c r="AE96" i="15"/>
  <c r="AD96" i="15"/>
  <c r="AC96" i="15"/>
  <c r="AB96" i="15"/>
  <c r="AA96" i="15"/>
  <c r="Z96" i="15"/>
  <c r="Y96" i="15"/>
  <c r="X96" i="15"/>
  <c r="W96" i="15"/>
  <c r="V96" i="15"/>
  <c r="U96" i="15"/>
  <c r="T96" i="15"/>
  <c r="S96" i="15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E96" i="15"/>
  <c r="AR95" i="15"/>
  <c r="AQ95" i="15"/>
  <c r="AP95" i="15"/>
  <c r="AO95" i="15"/>
  <c r="AN95" i="15"/>
  <c r="AM95" i="15"/>
  <c r="AL95" i="15"/>
  <c r="AK95" i="15"/>
  <c r="AJ95" i="15"/>
  <c r="AI95" i="15"/>
  <c r="AH95" i="15"/>
  <c r="AG95" i="15"/>
  <c r="AF95" i="15"/>
  <c r="AE95" i="15"/>
  <c r="AD95" i="15"/>
  <c r="AC95" i="15"/>
  <c r="AB95" i="15"/>
  <c r="AA95" i="15"/>
  <c r="Z95" i="15"/>
  <c r="Y95" i="15"/>
  <c r="X95" i="15"/>
  <c r="W95" i="15"/>
  <c r="V95" i="15"/>
  <c r="U95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E95" i="15"/>
  <c r="AR94" i="15"/>
  <c r="AQ94" i="15"/>
  <c r="AP94" i="15"/>
  <c r="AO94" i="15"/>
  <c r="AN94" i="15"/>
  <c r="AM94" i="15"/>
  <c r="AL94" i="15"/>
  <c r="AK94" i="15"/>
  <c r="AJ94" i="15"/>
  <c r="AI94" i="15"/>
  <c r="AH94" i="15"/>
  <c r="AG94" i="15"/>
  <c r="AF94" i="15"/>
  <c r="AE94" i="15"/>
  <c r="AD94" i="15"/>
  <c r="AC94" i="15"/>
  <c r="AB94" i="15"/>
  <c r="AA94" i="15"/>
  <c r="Z94" i="15"/>
  <c r="Y94" i="15"/>
  <c r="X94" i="15"/>
  <c r="W94" i="15"/>
  <c r="V94" i="15"/>
  <c r="U94" i="15"/>
  <c r="T94" i="15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E94" i="15"/>
  <c r="AR93" i="15"/>
  <c r="AQ93" i="15"/>
  <c r="AP93" i="15"/>
  <c r="AO93" i="15"/>
  <c r="AN93" i="15"/>
  <c r="AM93" i="15"/>
  <c r="AL93" i="15"/>
  <c r="AK93" i="15"/>
  <c r="AJ93" i="15"/>
  <c r="AI93" i="15"/>
  <c r="AH93" i="15"/>
  <c r="AG93" i="15"/>
  <c r="AF93" i="15"/>
  <c r="AE93" i="15"/>
  <c r="AD93" i="15"/>
  <c r="AC93" i="15"/>
  <c r="AB93" i="15"/>
  <c r="AA93" i="15"/>
  <c r="Z93" i="15"/>
  <c r="Y93" i="15"/>
  <c r="X93" i="15"/>
  <c r="W93" i="15"/>
  <c r="V93" i="15"/>
  <c r="U93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E93" i="15"/>
  <c r="AR92" i="15"/>
  <c r="AQ92" i="15"/>
  <c r="AP92" i="15"/>
  <c r="AO92" i="15"/>
  <c r="AN92" i="15"/>
  <c r="AM92" i="15"/>
  <c r="AL92" i="15"/>
  <c r="AK92" i="15"/>
  <c r="AJ92" i="15"/>
  <c r="AI92" i="15"/>
  <c r="AH92" i="15"/>
  <c r="AG92" i="15"/>
  <c r="AF92" i="15"/>
  <c r="AE92" i="15"/>
  <c r="AD92" i="15"/>
  <c r="AC92" i="15"/>
  <c r="AB92" i="15"/>
  <c r="AA92" i="15"/>
  <c r="Z92" i="15"/>
  <c r="Y92" i="15"/>
  <c r="X92" i="15"/>
  <c r="W92" i="15"/>
  <c r="V92" i="15"/>
  <c r="U92" i="15"/>
  <c r="T92" i="15"/>
  <c r="S92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E92" i="15"/>
  <c r="AR91" i="15"/>
  <c r="AQ91" i="15"/>
  <c r="AP91" i="15"/>
  <c r="AO91" i="15"/>
  <c r="AN91" i="15"/>
  <c r="AM91" i="15"/>
  <c r="AL91" i="15"/>
  <c r="AK91" i="15"/>
  <c r="AJ91" i="15"/>
  <c r="AI91" i="15"/>
  <c r="AH91" i="15"/>
  <c r="AG91" i="15"/>
  <c r="AF91" i="15"/>
  <c r="AE91" i="15"/>
  <c r="AD91" i="15"/>
  <c r="AC91" i="15"/>
  <c r="AB91" i="15"/>
  <c r="AA91" i="15"/>
  <c r="Z91" i="15"/>
  <c r="Y91" i="15"/>
  <c r="X91" i="15"/>
  <c r="W91" i="15"/>
  <c r="V91" i="15"/>
  <c r="U91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E91" i="15"/>
  <c r="AR90" i="15"/>
  <c r="AQ90" i="15"/>
  <c r="AP90" i="15"/>
  <c r="AO90" i="15"/>
  <c r="AN90" i="15"/>
  <c r="AM90" i="15"/>
  <c r="AL90" i="15"/>
  <c r="AK90" i="15"/>
  <c r="AJ90" i="15"/>
  <c r="AI90" i="15"/>
  <c r="AH90" i="15"/>
  <c r="AG90" i="15"/>
  <c r="AF90" i="15"/>
  <c r="AE90" i="15"/>
  <c r="AD90" i="15"/>
  <c r="AC90" i="15"/>
  <c r="AB90" i="15"/>
  <c r="AA90" i="15"/>
  <c r="Z90" i="15"/>
  <c r="Y90" i="15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AR89" i="15"/>
  <c r="AQ89" i="15"/>
  <c r="AP89" i="15"/>
  <c r="AO89" i="15"/>
  <c r="AN89" i="15"/>
  <c r="AM89" i="15"/>
  <c r="AL89" i="15"/>
  <c r="AK89" i="15"/>
  <c r="AJ89" i="15"/>
  <c r="AI89" i="15"/>
  <c r="AH89" i="15"/>
  <c r="AG89" i="15"/>
  <c r="AF89" i="15"/>
  <c r="AE89" i="15"/>
  <c r="AD89" i="15"/>
  <c r="AC89" i="15"/>
  <c r="AB89" i="15"/>
  <c r="AA89" i="15"/>
  <c r="Z89" i="15"/>
  <c r="Y89" i="15"/>
  <c r="X89" i="15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E89" i="15"/>
  <c r="AR88" i="15"/>
  <c r="AQ88" i="15"/>
  <c r="AP88" i="15"/>
  <c r="AO88" i="15"/>
  <c r="AN88" i="15"/>
  <c r="AM88" i="15"/>
  <c r="AL88" i="15"/>
  <c r="AK88" i="15"/>
  <c r="AJ88" i="15"/>
  <c r="AI88" i="15"/>
  <c r="AH88" i="15"/>
  <c r="AG88" i="15"/>
  <c r="AF88" i="15"/>
  <c r="AE88" i="15"/>
  <c r="AD88" i="15"/>
  <c r="AC88" i="15"/>
  <c r="AB88" i="15"/>
  <c r="AA88" i="15"/>
  <c r="Z88" i="15"/>
  <c r="Y88" i="15"/>
  <c r="X88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AR87" i="15"/>
  <c r="AQ87" i="15"/>
  <c r="AP87" i="15"/>
  <c r="AO87" i="15"/>
  <c r="AN87" i="15"/>
  <c r="AM87" i="15"/>
  <c r="AL87" i="15"/>
  <c r="AK87" i="15"/>
  <c r="AJ87" i="15"/>
  <c r="AI87" i="15"/>
  <c r="AH87" i="15"/>
  <c r="AG87" i="15"/>
  <c r="AF87" i="15"/>
  <c r="AE87" i="15"/>
  <c r="AD87" i="15"/>
  <c r="AC87" i="15"/>
  <c r="AB87" i="15"/>
  <c r="AA87" i="15"/>
  <c r="Z87" i="15"/>
  <c r="Y87" i="15"/>
  <c r="X87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AR86" i="15"/>
  <c r="AQ86" i="15"/>
  <c r="AP86" i="15"/>
  <c r="AO86" i="15"/>
  <c r="AN86" i="15"/>
  <c r="AM86" i="15"/>
  <c r="AL86" i="15"/>
  <c r="AK86" i="15"/>
  <c r="AJ86" i="15"/>
  <c r="AI86" i="15"/>
  <c r="AH86" i="15"/>
  <c r="AG86" i="15"/>
  <c r="AF86" i="15"/>
  <c r="AE86" i="15"/>
  <c r="AD86" i="15"/>
  <c r="AC86" i="15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AR85" i="15"/>
  <c r="AQ85" i="15"/>
  <c r="AP85" i="15"/>
  <c r="AO85" i="15"/>
  <c r="AN85" i="15"/>
  <c r="AM85" i="15"/>
  <c r="AL85" i="15"/>
  <c r="AK85" i="15"/>
  <c r="AJ85" i="15"/>
  <c r="AI85" i="15"/>
  <c r="AH85" i="15"/>
  <c r="AG85" i="15"/>
  <c r="AF85" i="15"/>
  <c r="AE85" i="15"/>
  <c r="AD85" i="15"/>
  <c r="AC85" i="15"/>
  <c r="AB85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AR84" i="15"/>
  <c r="AQ84" i="15"/>
  <c r="AP84" i="15"/>
  <c r="AO84" i="15"/>
  <c r="AN84" i="15"/>
  <c r="AM84" i="15"/>
  <c r="AL84" i="15"/>
  <c r="AK84" i="15"/>
  <c r="AJ84" i="15"/>
  <c r="AI84" i="15"/>
  <c r="AH84" i="15"/>
  <c r="AG84" i="15"/>
  <c r="AF84" i="15"/>
  <c r="AE84" i="15"/>
  <c r="AD84" i="15"/>
  <c r="AC84" i="15"/>
  <c r="AB84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AR83" i="15"/>
  <c r="AQ83" i="15"/>
  <c r="AP83" i="15"/>
  <c r="AO83" i="15"/>
  <c r="AN83" i="15"/>
  <c r="AM83" i="15"/>
  <c r="AL83" i="15"/>
  <c r="AK83" i="15"/>
  <c r="AJ83" i="15"/>
  <c r="AI83" i="15"/>
  <c r="AH83" i="15"/>
  <c r="AG83" i="15"/>
  <c r="AF83" i="15"/>
  <c r="AE83" i="15"/>
  <c r="AD83" i="15"/>
  <c r="AC83" i="15"/>
  <c r="AB83" i="15"/>
  <c r="AA83" i="15"/>
  <c r="Z83" i="15"/>
  <c r="Y83" i="15"/>
  <c r="X83" i="15"/>
  <c r="W83" i="15"/>
  <c r="V83" i="15"/>
  <c r="U83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AR82" i="15"/>
  <c r="AQ82" i="15"/>
  <c r="AP82" i="15"/>
  <c r="AO82" i="15"/>
  <c r="AN82" i="15"/>
  <c r="AM82" i="15"/>
  <c r="AL82" i="15"/>
  <c r="AK82" i="15"/>
  <c r="AJ82" i="15"/>
  <c r="AI82" i="15"/>
  <c r="AH82" i="15"/>
  <c r="AG82" i="15"/>
  <c r="AF82" i="15"/>
  <c r="AE82" i="15"/>
  <c r="AD82" i="15"/>
  <c r="AC82" i="15"/>
  <c r="AB82" i="15"/>
  <c r="AA82" i="15"/>
  <c r="Z82" i="15"/>
  <c r="Y82" i="15"/>
  <c r="X82" i="15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AR81" i="15"/>
  <c r="AQ81" i="15"/>
  <c r="AP81" i="15"/>
  <c r="AO81" i="15"/>
  <c r="AN81" i="15"/>
  <c r="AM81" i="15"/>
  <c r="AL81" i="15"/>
  <c r="AK81" i="15"/>
  <c r="AJ81" i="15"/>
  <c r="AI81" i="15"/>
  <c r="AH81" i="15"/>
  <c r="AG81" i="15"/>
  <c r="AF81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AR80" i="15"/>
  <c r="AQ80" i="15"/>
  <c r="AP80" i="15"/>
  <c r="AO80" i="15"/>
  <c r="AN80" i="15"/>
  <c r="AM80" i="15"/>
  <c r="AL80" i="15"/>
  <c r="AK80" i="15"/>
  <c r="AJ80" i="15"/>
  <c r="AI80" i="15"/>
  <c r="AH80" i="15"/>
  <c r="AG80" i="15"/>
  <c r="AF80" i="15"/>
  <c r="AE80" i="15"/>
  <c r="AD80" i="15"/>
  <c r="AC80" i="15"/>
  <c r="AB80" i="15"/>
  <c r="AA80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AR79" i="15"/>
  <c r="AQ79" i="15"/>
  <c r="AP79" i="15"/>
  <c r="AO79" i="15"/>
  <c r="AN79" i="15"/>
  <c r="AM79" i="15"/>
  <c r="AL79" i="15"/>
  <c r="AK79" i="15"/>
  <c r="AJ79" i="15"/>
  <c r="AI79" i="15"/>
  <c r="AH79" i="15"/>
  <c r="AG79" i="15"/>
  <c r="AF79" i="15"/>
  <c r="AE79" i="15"/>
  <c r="AD79" i="15"/>
  <c r="AC79" i="15"/>
  <c r="AB79" i="15"/>
  <c r="AA79" i="15"/>
  <c r="Z79" i="15"/>
  <c r="Y79" i="15"/>
  <c r="X79" i="15"/>
  <c r="W7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AR78" i="15"/>
  <c r="AQ78" i="15"/>
  <c r="AP78" i="15"/>
  <c r="AO78" i="15"/>
  <c r="AN78" i="15"/>
  <c r="AM78" i="15"/>
  <c r="AL78" i="15"/>
  <c r="AK78" i="15"/>
  <c r="AJ78" i="15"/>
  <c r="AI78" i="15"/>
  <c r="AH78" i="15"/>
  <c r="AG78" i="15"/>
  <c r="AF78" i="15"/>
  <c r="AE78" i="15"/>
  <c r="AD78" i="15"/>
  <c r="AC78" i="15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AR77" i="15"/>
  <c r="AQ77" i="15"/>
  <c r="AP77" i="15"/>
  <c r="AO77" i="15"/>
  <c r="AN77" i="15"/>
  <c r="AM77" i="15"/>
  <c r="AL77" i="15"/>
  <c r="AK77" i="15"/>
  <c r="AJ77" i="15"/>
  <c r="AI77" i="15"/>
  <c r="AH77" i="15"/>
  <c r="AG77" i="15"/>
  <c r="AF77" i="15"/>
  <c r="AE77" i="15"/>
  <c r="AD77" i="15"/>
  <c r="AC77" i="15"/>
  <c r="AB77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AR76" i="15"/>
  <c r="AQ76" i="15"/>
  <c r="AP76" i="15"/>
  <c r="AO76" i="15"/>
  <c r="AN76" i="15"/>
  <c r="AM76" i="15"/>
  <c r="AL76" i="15"/>
  <c r="AK76" i="15"/>
  <c r="AJ76" i="15"/>
  <c r="AI76" i="15"/>
  <c r="AH76" i="15"/>
  <c r="AG76" i="15"/>
  <c r="AF76" i="15"/>
  <c r="AE76" i="15"/>
  <c r="AD76" i="15"/>
  <c r="AC76" i="15"/>
  <c r="AB76" i="15"/>
  <c r="AA76" i="15"/>
  <c r="Z76" i="15"/>
  <c r="Y76" i="15"/>
  <c r="X76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AR75" i="15"/>
  <c r="AQ75" i="15"/>
  <c r="AP75" i="15"/>
  <c r="AO75" i="15"/>
  <c r="AN75" i="15"/>
  <c r="AM75" i="15"/>
  <c r="AL75" i="15"/>
  <c r="AK75" i="15"/>
  <c r="AJ75" i="15"/>
  <c r="AI75" i="15"/>
  <c r="AH75" i="15"/>
  <c r="AG75" i="15"/>
  <c r="AF75" i="15"/>
  <c r="AE75" i="15"/>
  <c r="AD75" i="15"/>
  <c r="AC75" i="15"/>
  <c r="AB75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AR74" i="15"/>
  <c r="AQ74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A74" i="15"/>
  <c r="Z74" i="15"/>
  <c r="Y74" i="15"/>
  <c r="X74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AR73" i="15"/>
  <c r="AQ73" i="15"/>
  <c r="AP73" i="15"/>
  <c r="AO73" i="15"/>
  <c r="AN73" i="15"/>
  <c r="AM73" i="15"/>
  <c r="AL73" i="15"/>
  <c r="AK73" i="15"/>
  <c r="AJ73" i="15"/>
  <c r="AI73" i="15"/>
  <c r="AH73" i="15"/>
  <c r="AG73" i="15"/>
  <c r="AF73" i="15"/>
  <c r="AE73" i="15"/>
  <c r="AD73" i="15"/>
  <c r="AC73" i="15"/>
  <c r="AB73" i="15"/>
  <c r="AA73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AR72" i="15"/>
  <c r="AQ72" i="15"/>
  <c r="AP72" i="15"/>
  <c r="AO72" i="15"/>
  <c r="AN72" i="15"/>
  <c r="AM72" i="15"/>
  <c r="AL72" i="15"/>
  <c r="AK72" i="15"/>
  <c r="AJ72" i="15"/>
  <c r="AI72" i="15"/>
  <c r="AH72" i="15"/>
  <c r="AG72" i="15"/>
  <c r="AF72" i="15"/>
  <c r="AE72" i="15"/>
  <c r="AD72" i="15"/>
  <c r="AC72" i="15"/>
  <c r="AB72" i="15"/>
  <c r="AA72" i="15"/>
  <c r="Z72" i="15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AR71" i="15"/>
  <c r="AQ71" i="15"/>
  <c r="AP71" i="15"/>
  <c r="AO71" i="15"/>
  <c r="AN71" i="15"/>
  <c r="AM71" i="15"/>
  <c r="AL71" i="15"/>
  <c r="AK71" i="15"/>
  <c r="AJ71" i="15"/>
  <c r="AI71" i="15"/>
  <c r="AH71" i="15"/>
  <c r="AG71" i="15"/>
  <c r="AF71" i="15"/>
  <c r="AE71" i="15"/>
  <c r="AD71" i="15"/>
  <c r="AC71" i="15"/>
  <c r="AB71" i="15"/>
  <c r="AA71" i="15"/>
  <c r="Z71" i="15"/>
  <c r="Y71" i="15"/>
  <c r="X71" i="15"/>
  <c r="W71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AR70" i="15"/>
  <c r="AQ70" i="15"/>
  <c r="AP70" i="15"/>
  <c r="AO70" i="15"/>
  <c r="AN70" i="15"/>
  <c r="AM70" i="15"/>
  <c r="AL70" i="15"/>
  <c r="AK70" i="15"/>
  <c r="AJ70" i="15"/>
  <c r="AI70" i="15"/>
  <c r="AH70" i="15"/>
  <c r="AG70" i="15"/>
  <c r="AF70" i="15"/>
  <c r="AE70" i="15"/>
  <c r="AD70" i="15"/>
  <c r="AC70" i="15"/>
  <c r="AB70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AR66" i="15"/>
  <c r="AQ66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AR65" i="15"/>
  <c r="AQ65" i="15"/>
  <c r="AP65" i="15"/>
  <c r="AO65" i="15"/>
  <c r="AN65" i="15"/>
  <c r="AM65" i="15"/>
  <c r="AL65" i="15"/>
  <c r="AK65" i="15"/>
  <c r="AJ65" i="15"/>
  <c r="AI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AR64" i="15"/>
  <c r="AQ64" i="15"/>
  <c r="AP64" i="15"/>
  <c r="AO64" i="15"/>
  <c r="AN64" i="15"/>
  <c r="AM64" i="15"/>
  <c r="AL64" i="15"/>
  <c r="AK64" i="15"/>
  <c r="AJ64" i="15"/>
  <c r="AI64" i="15"/>
  <c r="AH64" i="15"/>
  <c r="AG64" i="15"/>
  <c r="AF64" i="15"/>
  <c r="AE64" i="15"/>
  <c r="AD64" i="15"/>
  <c r="AC64" i="15"/>
  <c r="AB64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IL8" i="14"/>
  <c r="HZ8" i="14"/>
  <c r="HK8" i="14"/>
  <c r="GV8" i="14"/>
  <c r="GP8" i="14"/>
  <c r="GA8" i="14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AB71" i="6"/>
  <c r="AC71" i="6"/>
  <c r="AD71" i="6"/>
  <c r="AE71" i="6"/>
  <c r="AF71" i="6"/>
  <c r="AG71" i="6"/>
  <c r="AH71" i="6"/>
  <c r="AI71" i="6"/>
  <c r="AJ71" i="6"/>
  <c r="AK71" i="6"/>
  <c r="AL71" i="6"/>
  <c r="AM71" i="6"/>
  <c r="AN71" i="6"/>
  <c r="AO71" i="6"/>
  <c r="AP71" i="6"/>
  <c r="AQ71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AI72" i="6"/>
  <c r="AJ72" i="6"/>
  <c r="AK72" i="6"/>
  <c r="AL72" i="6"/>
  <c r="AM72" i="6"/>
  <c r="AN72" i="6"/>
  <c r="AO72" i="6"/>
  <c r="AP72" i="6"/>
  <c r="AQ72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AB73" i="6"/>
  <c r="AC73" i="6"/>
  <c r="AD73" i="6"/>
  <c r="AE73" i="6"/>
  <c r="AF73" i="6"/>
  <c r="AG73" i="6"/>
  <c r="AH73" i="6"/>
  <c r="AI73" i="6"/>
  <c r="AJ73" i="6"/>
  <c r="AK73" i="6"/>
  <c r="AL73" i="6"/>
  <c r="AM73" i="6"/>
  <c r="AN73" i="6"/>
  <c r="AO73" i="6"/>
  <c r="AP73" i="6"/>
  <c r="AQ73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AC74" i="6"/>
  <c r="AD74" i="6"/>
  <c r="AE74" i="6"/>
  <c r="AF74" i="6"/>
  <c r="AG74" i="6"/>
  <c r="AH74" i="6"/>
  <c r="AI74" i="6"/>
  <c r="AJ74" i="6"/>
  <c r="AK74" i="6"/>
  <c r="AL74" i="6"/>
  <c r="AM74" i="6"/>
  <c r="AN74" i="6"/>
  <c r="AO74" i="6"/>
  <c r="AP74" i="6"/>
  <c r="AQ74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AP75" i="6"/>
  <c r="AQ75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AD76" i="6"/>
  <c r="AE76" i="6"/>
  <c r="AF76" i="6"/>
  <c r="AG76" i="6"/>
  <c r="AH76" i="6"/>
  <c r="AI76" i="6"/>
  <c r="AJ76" i="6"/>
  <c r="AK76" i="6"/>
  <c r="AL76" i="6"/>
  <c r="AM76" i="6"/>
  <c r="AN76" i="6"/>
  <c r="AO76" i="6"/>
  <c r="AP76" i="6"/>
  <c r="AQ76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Z77" i="6"/>
  <c r="AA77" i="6"/>
  <c r="AB77" i="6"/>
  <c r="AC77" i="6"/>
  <c r="AD77" i="6"/>
  <c r="AE77" i="6"/>
  <c r="AF77" i="6"/>
  <c r="AG77" i="6"/>
  <c r="AH77" i="6"/>
  <c r="AI77" i="6"/>
  <c r="AJ77" i="6"/>
  <c r="AK77" i="6"/>
  <c r="AL77" i="6"/>
  <c r="AM77" i="6"/>
  <c r="AN77" i="6"/>
  <c r="AO77" i="6"/>
  <c r="AP77" i="6"/>
  <c r="AQ77" i="6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AA78" i="6"/>
  <c r="AB78" i="6"/>
  <c r="AC78" i="6"/>
  <c r="AD78" i="6"/>
  <c r="AE78" i="6"/>
  <c r="AF78" i="6"/>
  <c r="AG78" i="6"/>
  <c r="AH78" i="6"/>
  <c r="AI78" i="6"/>
  <c r="AJ78" i="6"/>
  <c r="AK78" i="6"/>
  <c r="AL78" i="6"/>
  <c r="AM78" i="6"/>
  <c r="AN78" i="6"/>
  <c r="AO78" i="6"/>
  <c r="AP78" i="6"/>
  <c r="AQ78" i="6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AB79" i="6"/>
  <c r="AC79" i="6"/>
  <c r="AD79" i="6"/>
  <c r="AE79" i="6"/>
  <c r="AF79" i="6"/>
  <c r="AG79" i="6"/>
  <c r="AH79" i="6"/>
  <c r="AI79" i="6"/>
  <c r="AJ79" i="6"/>
  <c r="AK79" i="6"/>
  <c r="AL79" i="6"/>
  <c r="AM79" i="6"/>
  <c r="AN79" i="6"/>
  <c r="AO79" i="6"/>
  <c r="AP79" i="6"/>
  <c r="AQ79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AB80" i="6"/>
  <c r="AC80" i="6"/>
  <c r="AD80" i="6"/>
  <c r="AE80" i="6"/>
  <c r="AF80" i="6"/>
  <c r="AG80" i="6"/>
  <c r="AH80" i="6"/>
  <c r="AI80" i="6"/>
  <c r="AJ80" i="6"/>
  <c r="AK80" i="6"/>
  <c r="AL80" i="6"/>
  <c r="AM80" i="6"/>
  <c r="AN80" i="6"/>
  <c r="AO80" i="6"/>
  <c r="AP80" i="6"/>
  <c r="AQ80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U81" i="6"/>
  <c r="V81" i="6"/>
  <c r="W81" i="6"/>
  <c r="X81" i="6"/>
  <c r="Y81" i="6"/>
  <c r="Z81" i="6"/>
  <c r="AA81" i="6"/>
  <c r="AB81" i="6"/>
  <c r="AC81" i="6"/>
  <c r="AD81" i="6"/>
  <c r="AE81" i="6"/>
  <c r="AF81" i="6"/>
  <c r="AG81" i="6"/>
  <c r="AH81" i="6"/>
  <c r="AI81" i="6"/>
  <c r="AJ81" i="6"/>
  <c r="AK81" i="6"/>
  <c r="AL81" i="6"/>
  <c r="AM81" i="6"/>
  <c r="AN81" i="6"/>
  <c r="AO81" i="6"/>
  <c r="AP81" i="6"/>
  <c r="AQ81" i="6"/>
  <c r="D82" i="6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Z82" i="6"/>
  <c r="AA82" i="6"/>
  <c r="AB82" i="6"/>
  <c r="AC82" i="6"/>
  <c r="AD82" i="6"/>
  <c r="AE82" i="6"/>
  <c r="AF82" i="6"/>
  <c r="AG82" i="6"/>
  <c r="AH82" i="6"/>
  <c r="AI82" i="6"/>
  <c r="AJ82" i="6"/>
  <c r="AK82" i="6"/>
  <c r="AL82" i="6"/>
  <c r="AM82" i="6"/>
  <c r="AN82" i="6"/>
  <c r="AO82" i="6"/>
  <c r="AP82" i="6"/>
  <c r="AQ82" i="6"/>
  <c r="D83" i="6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R83" i="6"/>
  <c r="S83" i="6"/>
  <c r="T83" i="6"/>
  <c r="U83" i="6"/>
  <c r="V83" i="6"/>
  <c r="W83" i="6"/>
  <c r="X83" i="6"/>
  <c r="Y83" i="6"/>
  <c r="Z83" i="6"/>
  <c r="AA83" i="6"/>
  <c r="AB83" i="6"/>
  <c r="AC83" i="6"/>
  <c r="AD83" i="6"/>
  <c r="AE83" i="6"/>
  <c r="AF83" i="6"/>
  <c r="AG83" i="6"/>
  <c r="AH83" i="6"/>
  <c r="AI83" i="6"/>
  <c r="AJ83" i="6"/>
  <c r="AK83" i="6"/>
  <c r="AL83" i="6"/>
  <c r="AM83" i="6"/>
  <c r="AN83" i="6"/>
  <c r="AO83" i="6"/>
  <c r="AP83" i="6"/>
  <c r="AQ83" i="6"/>
  <c r="D84" i="6"/>
  <c r="E84" i="6"/>
  <c r="F84" i="6"/>
  <c r="G84" i="6"/>
  <c r="H84" i="6"/>
  <c r="I84" i="6"/>
  <c r="J84" i="6"/>
  <c r="K84" i="6"/>
  <c r="L84" i="6"/>
  <c r="M84" i="6"/>
  <c r="N84" i="6"/>
  <c r="O84" i="6"/>
  <c r="P84" i="6"/>
  <c r="Q84" i="6"/>
  <c r="R84" i="6"/>
  <c r="S84" i="6"/>
  <c r="T84" i="6"/>
  <c r="U84" i="6"/>
  <c r="V84" i="6"/>
  <c r="W84" i="6"/>
  <c r="X84" i="6"/>
  <c r="Y84" i="6"/>
  <c r="Z84" i="6"/>
  <c r="AA84" i="6"/>
  <c r="AB84" i="6"/>
  <c r="AC84" i="6"/>
  <c r="AD84" i="6"/>
  <c r="AE84" i="6"/>
  <c r="AF84" i="6"/>
  <c r="AG84" i="6"/>
  <c r="AH84" i="6"/>
  <c r="AI84" i="6"/>
  <c r="AJ84" i="6"/>
  <c r="AK84" i="6"/>
  <c r="AL84" i="6"/>
  <c r="AM84" i="6"/>
  <c r="AN84" i="6"/>
  <c r="AO84" i="6"/>
  <c r="AP84" i="6"/>
  <c r="AQ84" i="6"/>
  <c r="D85" i="6"/>
  <c r="E85" i="6"/>
  <c r="F85" i="6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AA85" i="6"/>
  <c r="AB85" i="6"/>
  <c r="AC85" i="6"/>
  <c r="AD85" i="6"/>
  <c r="AE85" i="6"/>
  <c r="AF85" i="6"/>
  <c r="AG85" i="6"/>
  <c r="AH85" i="6"/>
  <c r="AI85" i="6"/>
  <c r="AJ85" i="6"/>
  <c r="AK85" i="6"/>
  <c r="AL85" i="6"/>
  <c r="AM85" i="6"/>
  <c r="AN85" i="6"/>
  <c r="AO85" i="6"/>
  <c r="AP85" i="6"/>
  <c r="AQ85" i="6"/>
  <c r="D86" i="6"/>
  <c r="E86" i="6"/>
  <c r="F86" i="6"/>
  <c r="G86" i="6"/>
  <c r="H86" i="6"/>
  <c r="I86" i="6"/>
  <c r="J86" i="6"/>
  <c r="K86" i="6"/>
  <c r="L86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AA86" i="6"/>
  <c r="AB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O86" i="6"/>
  <c r="AP86" i="6"/>
  <c r="AQ86" i="6"/>
  <c r="D87" i="6"/>
  <c r="E87" i="6"/>
  <c r="F87" i="6"/>
  <c r="G87" i="6"/>
  <c r="H87" i="6"/>
  <c r="I87" i="6"/>
  <c r="J87" i="6"/>
  <c r="K87" i="6"/>
  <c r="L87" i="6"/>
  <c r="M87" i="6"/>
  <c r="N87" i="6"/>
  <c r="O87" i="6"/>
  <c r="P87" i="6"/>
  <c r="Q87" i="6"/>
  <c r="R87" i="6"/>
  <c r="S87" i="6"/>
  <c r="T87" i="6"/>
  <c r="U87" i="6"/>
  <c r="V87" i="6"/>
  <c r="W87" i="6"/>
  <c r="X87" i="6"/>
  <c r="Y87" i="6"/>
  <c r="Z87" i="6"/>
  <c r="AA87" i="6"/>
  <c r="AB87" i="6"/>
  <c r="AC87" i="6"/>
  <c r="AD87" i="6"/>
  <c r="AE87" i="6"/>
  <c r="AF87" i="6"/>
  <c r="AG87" i="6"/>
  <c r="AH87" i="6"/>
  <c r="AI87" i="6"/>
  <c r="AJ87" i="6"/>
  <c r="AK87" i="6"/>
  <c r="AL87" i="6"/>
  <c r="AM87" i="6"/>
  <c r="AN87" i="6"/>
  <c r="AO87" i="6"/>
  <c r="AP87" i="6"/>
  <c r="AQ87" i="6"/>
  <c r="D88" i="6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AB88" i="6"/>
  <c r="AC88" i="6"/>
  <c r="AD88" i="6"/>
  <c r="AE88" i="6"/>
  <c r="AF88" i="6"/>
  <c r="AG88" i="6"/>
  <c r="AH88" i="6"/>
  <c r="AI88" i="6"/>
  <c r="AJ88" i="6"/>
  <c r="AK88" i="6"/>
  <c r="AL88" i="6"/>
  <c r="AM88" i="6"/>
  <c r="AN88" i="6"/>
  <c r="AO88" i="6"/>
  <c r="AP88" i="6"/>
  <c r="AQ88" i="6"/>
  <c r="D89" i="6"/>
  <c r="E89" i="6"/>
  <c r="F89" i="6"/>
  <c r="G89" i="6"/>
  <c r="H89" i="6"/>
  <c r="I89" i="6"/>
  <c r="J89" i="6"/>
  <c r="K89" i="6"/>
  <c r="L89" i="6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Z89" i="6"/>
  <c r="AA89" i="6"/>
  <c r="AB89" i="6"/>
  <c r="AC89" i="6"/>
  <c r="AD89" i="6"/>
  <c r="AE89" i="6"/>
  <c r="AF89" i="6"/>
  <c r="AG89" i="6"/>
  <c r="AH89" i="6"/>
  <c r="AI89" i="6"/>
  <c r="AJ89" i="6"/>
  <c r="AK89" i="6"/>
  <c r="AL89" i="6"/>
  <c r="AM89" i="6"/>
  <c r="AN89" i="6"/>
  <c r="AO89" i="6"/>
  <c r="AP89" i="6"/>
  <c r="AQ89" i="6"/>
  <c r="D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AB90" i="6"/>
  <c r="AC90" i="6"/>
  <c r="AD90" i="6"/>
  <c r="AE90" i="6"/>
  <c r="AF90" i="6"/>
  <c r="AG90" i="6"/>
  <c r="AH90" i="6"/>
  <c r="AI90" i="6"/>
  <c r="AJ90" i="6"/>
  <c r="AK90" i="6"/>
  <c r="AL90" i="6"/>
  <c r="AM90" i="6"/>
  <c r="AN90" i="6"/>
  <c r="AO90" i="6"/>
  <c r="AP90" i="6"/>
  <c r="AQ90" i="6"/>
  <c r="D91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AA91" i="6"/>
  <c r="AB91" i="6"/>
  <c r="AC91" i="6"/>
  <c r="AD91" i="6"/>
  <c r="AE91" i="6"/>
  <c r="AF91" i="6"/>
  <c r="AG91" i="6"/>
  <c r="AH91" i="6"/>
  <c r="AI91" i="6"/>
  <c r="AJ91" i="6"/>
  <c r="AK91" i="6"/>
  <c r="AL91" i="6"/>
  <c r="AM91" i="6"/>
  <c r="AN91" i="6"/>
  <c r="AO91" i="6"/>
  <c r="AP91" i="6"/>
  <c r="AQ91" i="6"/>
  <c r="D92" i="6"/>
  <c r="E92" i="6"/>
  <c r="F92" i="6"/>
  <c r="G92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AB92" i="6"/>
  <c r="AC92" i="6"/>
  <c r="AD92" i="6"/>
  <c r="AE92" i="6"/>
  <c r="AF92" i="6"/>
  <c r="AG92" i="6"/>
  <c r="AH92" i="6"/>
  <c r="AI92" i="6"/>
  <c r="AJ92" i="6"/>
  <c r="AK92" i="6"/>
  <c r="AL92" i="6"/>
  <c r="AM92" i="6"/>
  <c r="AN92" i="6"/>
  <c r="AO92" i="6"/>
  <c r="AP92" i="6"/>
  <c r="AQ92" i="6"/>
  <c r="D93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AB93" i="6"/>
  <c r="AC93" i="6"/>
  <c r="AD93" i="6"/>
  <c r="AE93" i="6"/>
  <c r="AF93" i="6"/>
  <c r="AG93" i="6"/>
  <c r="AH93" i="6"/>
  <c r="AI93" i="6"/>
  <c r="AJ93" i="6"/>
  <c r="AK93" i="6"/>
  <c r="AL93" i="6"/>
  <c r="AM93" i="6"/>
  <c r="AN93" i="6"/>
  <c r="AO93" i="6"/>
  <c r="AP93" i="6"/>
  <c r="AQ93" i="6"/>
  <c r="D94" i="6"/>
  <c r="E94" i="6"/>
  <c r="F94" i="6"/>
  <c r="G94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AJ94" i="6"/>
  <c r="AK94" i="6"/>
  <c r="AL94" i="6"/>
  <c r="AM94" i="6"/>
  <c r="AN94" i="6"/>
  <c r="AO94" i="6"/>
  <c r="AP94" i="6"/>
  <c r="AQ94" i="6"/>
  <c r="D95" i="6"/>
  <c r="E95" i="6"/>
  <c r="F95" i="6"/>
  <c r="G95" i="6"/>
  <c r="H95" i="6"/>
  <c r="I95" i="6"/>
  <c r="J95" i="6"/>
  <c r="K95" i="6"/>
  <c r="L95" i="6"/>
  <c r="M95" i="6"/>
  <c r="N95" i="6"/>
  <c r="O95" i="6"/>
  <c r="P95" i="6"/>
  <c r="Q95" i="6"/>
  <c r="R95" i="6"/>
  <c r="S95" i="6"/>
  <c r="T95" i="6"/>
  <c r="U95" i="6"/>
  <c r="V95" i="6"/>
  <c r="W95" i="6"/>
  <c r="X95" i="6"/>
  <c r="Y95" i="6"/>
  <c r="Z95" i="6"/>
  <c r="AA95" i="6"/>
  <c r="AB95" i="6"/>
  <c r="AC95" i="6"/>
  <c r="AD95" i="6"/>
  <c r="AE95" i="6"/>
  <c r="AF95" i="6"/>
  <c r="AG95" i="6"/>
  <c r="AH95" i="6"/>
  <c r="AI95" i="6"/>
  <c r="AJ95" i="6"/>
  <c r="AK95" i="6"/>
  <c r="AL95" i="6"/>
  <c r="AM95" i="6"/>
  <c r="AN95" i="6"/>
  <c r="AO95" i="6"/>
  <c r="AP95" i="6"/>
  <c r="AQ95" i="6"/>
  <c r="D96" i="6"/>
  <c r="E96" i="6"/>
  <c r="F96" i="6"/>
  <c r="G96" i="6"/>
  <c r="H96" i="6"/>
  <c r="I96" i="6"/>
  <c r="J96" i="6"/>
  <c r="K96" i="6"/>
  <c r="L96" i="6"/>
  <c r="M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AB96" i="6"/>
  <c r="AC96" i="6"/>
  <c r="AD96" i="6"/>
  <c r="AE96" i="6"/>
  <c r="AF96" i="6"/>
  <c r="AG96" i="6"/>
  <c r="AH96" i="6"/>
  <c r="AI96" i="6"/>
  <c r="AJ96" i="6"/>
  <c r="AK96" i="6"/>
  <c r="AL96" i="6"/>
  <c r="AM96" i="6"/>
  <c r="AN96" i="6"/>
  <c r="AO96" i="6"/>
  <c r="AP96" i="6"/>
  <c r="AQ96" i="6"/>
  <c r="D97" i="6"/>
  <c r="E97" i="6"/>
  <c r="F97" i="6"/>
  <c r="G97" i="6"/>
  <c r="H97" i="6"/>
  <c r="I97" i="6"/>
  <c r="J97" i="6"/>
  <c r="K97" i="6"/>
  <c r="L97" i="6"/>
  <c r="M97" i="6"/>
  <c r="N97" i="6"/>
  <c r="O97" i="6"/>
  <c r="P97" i="6"/>
  <c r="Q97" i="6"/>
  <c r="R97" i="6"/>
  <c r="S97" i="6"/>
  <c r="T97" i="6"/>
  <c r="U97" i="6"/>
  <c r="V97" i="6"/>
  <c r="W97" i="6"/>
  <c r="X97" i="6"/>
  <c r="Y97" i="6"/>
  <c r="Z97" i="6"/>
  <c r="AA97" i="6"/>
  <c r="AB97" i="6"/>
  <c r="AC97" i="6"/>
  <c r="AD97" i="6"/>
  <c r="AE97" i="6"/>
  <c r="AF97" i="6"/>
  <c r="AG97" i="6"/>
  <c r="AH97" i="6"/>
  <c r="AI97" i="6"/>
  <c r="AJ97" i="6"/>
  <c r="AK97" i="6"/>
  <c r="AL97" i="6"/>
  <c r="AM97" i="6"/>
  <c r="AN97" i="6"/>
  <c r="AO97" i="6"/>
  <c r="AP97" i="6"/>
  <c r="AQ97" i="6"/>
  <c r="D98" i="6"/>
  <c r="E98" i="6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AA98" i="6"/>
  <c r="AB98" i="6"/>
  <c r="AC98" i="6"/>
  <c r="AD98" i="6"/>
  <c r="AE98" i="6"/>
  <c r="AF98" i="6"/>
  <c r="AG98" i="6"/>
  <c r="AH98" i="6"/>
  <c r="AI98" i="6"/>
  <c r="AJ98" i="6"/>
  <c r="AK98" i="6"/>
  <c r="AL98" i="6"/>
  <c r="AM98" i="6"/>
  <c r="AN98" i="6"/>
  <c r="AO98" i="6"/>
  <c r="AP98" i="6"/>
  <c r="AQ98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99" i="6"/>
  <c r="U99" i="6"/>
  <c r="V99" i="6"/>
  <c r="W99" i="6"/>
  <c r="X99" i="6"/>
  <c r="Y99" i="6"/>
  <c r="Z99" i="6"/>
  <c r="AA99" i="6"/>
  <c r="AB99" i="6"/>
  <c r="AC99" i="6"/>
  <c r="AD99" i="6"/>
  <c r="AE99" i="6"/>
  <c r="AF99" i="6"/>
  <c r="AG99" i="6"/>
  <c r="AH99" i="6"/>
  <c r="AI99" i="6"/>
  <c r="AJ99" i="6"/>
  <c r="AK99" i="6"/>
  <c r="AL99" i="6"/>
  <c r="AM99" i="6"/>
  <c r="AN99" i="6"/>
  <c r="AO99" i="6"/>
  <c r="AP99" i="6"/>
  <c r="AQ99" i="6"/>
  <c r="D100" i="6"/>
  <c r="E100" i="6"/>
  <c r="F100" i="6"/>
  <c r="G100" i="6"/>
  <c r="H100" i="6"/>
  <c r="I100" i="6"/>
  <c r="J100" i="6"/>
  <c r="K100" i="6"/>
  <c r="L100" i="6"/>
  <c r="M100" i="6"/>
  <c r="N100" i="6"/>
  <c r="O100" i="6"/>
  <c r="P100" i="6"/>
  <c r="Q100" i="6"/>
  <c r="R100" i="6"/>
  <c r="S100" i="6"/>
  <c r="T100" i="6"/>
  <c r="U100" i="6"/>
  <c r="V100" i="6"/>
  <c r="W100" i="6"/>
  <c r="X100" i="6"/>
  <c r="Y100" i="6"/>
  <c r="Z100" i="6"/>
  <c r="AA100" i="6"/>
  <c r="AB100" i="6"/>
  <c r="AC100" i="6"/>
  <c r="AD100" i="6"/>
  <c r="AE100" i="6"/>
  <c r="AF100" i="6"/>
  <c r="AG100" i="6"/>
  <c r="AH100" i="6"/>
  <c r="AI100" i="6"/>
  <c r="AJ100" i="6"/>
  <c r="AK100" i="6"/>
  <c r="AL100" i="6"/>
  <c r="AM100" i="6"/>
  <c r="AN100" i="6"/>
  <c r="AO100" i="6"/>
  <c r="AP100" i="6"/>
  <c r="AQ100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P101" i="6"/>
  <c r="Q101" i="6"/>
  <c r="R101" i="6"/>
  <c r="S101" i="6"/>
  <c r="T101" i="6"/>
  <c r="U101" i="6"/>
  <c r="V101" i="6"/>
  <c r="W101" i="6"/>
  <c r="X101" i="6"/>
  <c r="Y101" i="6"/>
  <c r="Z101" i="6"/>
  <c r="AA101" i="6"/>
  <c r="AB101" i="6"/>
  <c r="AC101" i="6"/>
  <c r="AD101" i="6"/>
  <c r="AE101" i="6"/>
  <c r="AF101" i="6"/>
  <c r="AG101" i="6"/>
  <c r="AH101" i="6"/>
  <c r="AI101" i="6"/>
  <c r="AJ101" i="6"/>
  <c r="AK101" i="6"/>
  <c r="AL101" i="6"/>
  <c r="AM101" i="6"/>
  <c r="AN101" i="6"/>
  <c r="AO101" i="6"/>
  <c r="AP101" i="6"/>
  <c r="AQ101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S102" i="6"/>
  <c r="T102" i="6"/>
  <c r="U102" i="6"/>
  <c r="V102" i="6"/>
  <c r="W102" i="6"/>
  <c r="X102" i="6"/>
  <c r="Y102" i="6"/>
  <c r="Z102" i="6"/>
  <c r="AA102" i="6"/>
  <c r="AB102" i="6"/>
  <c r="AC102" i="6"/>
  <c r="AD102" i="6"/>
  <c r="AE102" i="6"/>
  <c r="AF102" i="6"/>
  <c r="AG102" i="6"/>
  <c r="AH102" i="6"/>
  <c r="AI102" i="6"/>
  <c r="AJ102" i="6"/>
  <c r="AK102" i="6"/>
  <c r="AL102" i="6"/>
  <c r="AM102" i="6"/>
  <c r="AN102" i="6"/>
  <c r="AO102" i="6"/>
  <c r="AP102" i="6"/>
  <c r="AQ102" i="6"/>
  <c r="D103" i="6"/>
  <c r="E103" i="6"/>
  <c r="F103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Y103" i="6"/>
  <c r="Z103" i="6"/>
  <c r="AA103" i="6"/>
  <c r="AB103" i="6"/>
  <c r="AC103" i="6"/>
  <c r="AD103" i="6"/>
  <c r="AE103" i="6"/>
  <c r="AF103" i="6"/>
  <c r="AG103" i="6"/>
  <c r="AH103" i="6"/>
  <c r="AI103" i="6"/>
  <c r="AJ103" i="6"/>
  <c r="AK103" i="6"/>
  <c r="AL103" i="6"/>
  <c r="AM103" i="6"/>
  <c r="AN103" i="6"/>
  <c r="AO103" i="6"/>
  <c r="AP103" i="6"/>
  <c r="AQ103" i="6"/>
  <c r="D104" i="6"/>
  <c r="E104" i="6"/>
  <c r="F104" i="6"/>
  <c r="G104" i="6"/>
  <c r="H104" i="6"/>
  <c r="I104" i="6"/>
  <c r="J104" i="6"/>
  <c r="K104" i="6"/>
  <c r="L104" i="6"/>
  <c r="M104" i="6"/>
  <c r="N104" i="6"/>
  <c r="O104" i="6"/>
  <c r="P104" i="6"/>
  <c r="Q104" i="6"/>
  <c r="R104" i="6"/>
  <c r="S104" i="6"/>
  <c r="T104" i="6"/>
  <c r="U104" i="6"/>
  <c r="V104" i="6"/>
  <c r="W104" i="6"/>
  <c r="X104" i="6"/>
  <c r="Y104" i="6"/>
  <c r="Z104" i="6"/>
  <c r="AA104" i="6"/>
  <c r="AB104" i="6"/>
  <c r="AC104" i="6"/>
  <c r="AD104" i="6"/>
  <c r="AE104" i="6"/>
  <c r="AF104" i="6"/>
  <c r="AG104" i="6"/>
  <c r="AH104" i="6"/>
  <c r="AI104" i="6"/>
  <c r="AJ104" i="6"/>
  <c r="AK104" i="6"/>
  <c r="AL104" i="6"/>
  <c r="AM104" i="6"/>
  <c r="AN104" i="6"/>
  <c r="AO104" i="6"/>
  <c r="AP104" i="6"/>
  <c r="AQ104" i="6"/>
  <c r="D105" i="6"/>
  <c r="E105" i="6"/>
  <c r="F105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S105" i="6"/>
  <c r="T105" i="6"/>
  <c r="U105" i="6"/>
  <c r="V105" i="6"/>
  <c r="W105" i="6"/>
  <c r="X105" i="6"/>
  <c r="Y105" i="6"/>
  <c r="Z105" i="6"/>
  <c r="AA105" i="6"/>
  <c r="AB105" i="6"/>
  <c r="AC105" i="6"/>
  <c r="AD105" i="6"/>
  <c r="AE105" i="6"/>
  <c r="AF105" i="6"/>
  <c r="AG105" i="6"/>
  <c r="AH105" i="6"/>
  <c r="AI105" i="6"/>
  <c r="AJ105" i="6"/>
  <c r="AK105" i="6"/>
  <c r="AL105" i="6"/>
  <c r="AM105" i="6"/>
  <c r="AN105" i="6"/>
  <c r="AO105" i="6"/>
  <c r="AP105" i="6"/>
  <c r="AQ105" i="6"/>
  <c r="D106" i="6"/>
  <c r="E106" i="6"/>
  <c r="F106" i="6"/>
  <c r="G106" i="6"/>
  <c r="H106" i="6"/>
  <c r="I106" i="6"/>
  <c r="J106" i="6"/>
  <c r="K106" i="6"/>
  <c r="L106" i="6"/>
  <c r="M106" i="6"/>
  <c r="N106" i="6"/>
  <c r="O106" i="6"/>
  <c r="P106" i="6"/>
  <c r="Q106" i="6"/>
  <c r="R106" i="6"/>
  <c r="S106" i="6"/>
  <c r="T106" i="6"/>
  <c r="U106" i="6"/>
  <c r="V106" i="6"/>
  <c r="W106" i="6"/>
  <c r="X106" i="6"/>
  <c r="Y106" i="6"/>
  <c r="Z106" i="6"/>
  <c r="AA106" i="6"/>
  <c r="AB106" i="6"/>
  <c r="AC106" i="6"/>
  <c r="AD106" i="6"/>
  <c r="AE106" i="6"/>
  <c r="AF106" i="6"/>
  <c r="AG106" i="6"/>
  <c r="AH106" i="6"/>
  <c r="AI106" i="6"/>
  <c r="AJ106" i="6"/>
  <c r="AK106" i="6"/>
  <c r="AL106" i="6"/>
  <c r="AM106" i="6"/>
  <c r="AN106" i="6"/>
  <c r="AO106" i="6"/>
  <c r="AP106" i="6"/>
  <c r="AQ106" i="6"/>
  <c r="D107" i="6"/>
  <c r="E107" i="6"/>
  <c r="F107" i="6"/>
  <c r="G107" i="6"/>
  <c r="H107" i="6"/>
  <c r="I107" i="6"/>
  <c r="J107" i="6"/>
  <c r="K107" i="6"/>
  <c r="L107" i="6"/>
  <c r="M107" i="6"/>
  <c r="N107" i="6"/>
  <c r="O107" i="6"/>
  <c r="P107" i="6"/>
  <c r="Q107" i="6"/>
  <c r="R107" i="6"/>
  <c r="S107" i="6"/>
  <c r="T107" i="6"/>
  <c r="U107" i="6"/>
  <c r="V107" i="6"/>
  <c r="W107" i="6"/>
  <c r="X107" i="6"/>
  <c r="Y107" i="6"/>
  <c r="Z107" i="6"/>
  <c r="AA107" i="6"/>
  <c r="AB107" i="6"/>
  <c r="AC107" i="6"/>
  <c r="AD107" i="6"/>
  <c r="AE107" i="6"/>
  <c r="AF107" i="6"/>
  <c r="AG107" i="6"/>
  <c r="AH107" i="6"/>
  <c r="AI107" i="6"/>
  <c r="AJ107" i="6"/>
  <c r="AK107" i="6"/>
  <c r="AL107" i="6"/>
  <c r="AM107" i="6"/>
  <c r="AN107" i="6"/>
  <c r="AO107" i="6"/>
  <c r="AP107" i="6"/>
  <c r="AQ107" i="6"/>
  <c r="D108" i="6"/>
  <c r="E108" i="6"/>
  <c r="F108" i="6"/>
  <c r="G108" i="6"/>
  <c r="H108" i="6"/>
  <c r="I108" i="6"/>
  <c r="J108" i="6"/>
  <c r="K108" i="6"/>
  <c r="L108" i="6"/>
  <c r="M108" i="6"/>
  <c r="N108" i="6"/>
  <c r="O108" i="6"/>
  <c r="P108" i="6"/>
  <c r="Q108" i="6"/>
  <c r="R108" i="6"/>
  <c r="S108" i="6"/>
  <c r="T108" i="6"/>
  <c r="U108" i="6"/>
  <c r="V108" i="6"/>
  <c r="W108" i="6"/>
  <c r="X108" i="6"/>
  <c r="Y108" i="6"/>
  <c r="Z108" i="6"/>
  <c r="AA108" i="6"/>
  <c r="AB108" i="6"/>
  <c r="AC108" i="6"/>
  <c r="AD108" i="6"/>
  <c r="AE108" i="6"/>
  <c r="AF108" i="6"/>
  <c r="AG108" i="6"/>
  <c r="AH108" i="6"/>
  <c r="AI108" i="6"/>
  <c r="AJ108" i="6"/>
  <c r="AK108" i="6"/>
  <c r="AL108" i="6"/>
  <c r="AM108" i="6"/>
  <c r="AN108" i="6"/>
  <c r="AO108" i="6"/>
  <c r="AP108" i="6"/>
  <c r="AQ108" i="6"/>
  <c r="D109" i="6"/>
  <c r="E109" i="6"/>
  <c r="F109" i="6"/>
  <c r="G109" i="6"/>
  <c r="H109" i="6"/>
  <c r="I109" i="6"/>
  <c r="J109" i="6"/>
  <c r="K109" i="6"/>
  <c r="L109" i="6"/>
  <c r="M109" i="6"/>
  <c r="N109" i="6"/>
  <c r="O109" i="6"/>
  <c r="P109" i="6"/>
  <c r="Q109" i="6"/>
  <c r="R109" i="6"/>
  <c r="S109" i="6"/>
  <c r="T109" i="6"/>
  <c r="U109" i="6"/>
  <c r="V109" i="6"/>
  <c r="W109" i="6"/>
  <c r="X109" i="6"/>
  <c r="Y109" i="6"/>
  <c r="Z109" i="6"/>
  <c r="AA109" i="6"/>
  <c r="AB109" i="6"/>
  <c r="AC109" i="6"/>
  <c r="AD109" i="6"/>
  <c r="AE109" i="6"/>
  <c r="AF109" i="6"/>
  <c r="AG109" i="6"/>
  <c r="AH109" i="6"/>
  <c r="AI109" i="6"/>
  <c r="AJ109" i="6"/>
  <c r="AK109" i="6"/>
  <c r="AL109" i="6"/>
  <c r="AM109" i="6"/>
  <c r="AN109" i="6"/>
  <c r="AO109" i="6"/>
  <c r="AP109" i="6"/>
  <c r="AQ109" i="6"/>
  <c r="D110" i="6"/>
  <c r="E110" i="6"/>
  <c r="F110" i="6"/>
  <c r="G110" i="6"/>
  <c r="H110" i="6"/>
  <c r="I110" i="6"/>
  <c r="J110" i="6"/>
  <c r="K110" i="6"/>
  <c r="L110" i="6"/>
  <c r="M110" i="6"/>
  <c r="N110" i="6"/>
  <c r="O110" i="6"/>
  <c r="P110" i="6"/>
  <c r="Q110" i="6"/>
  <c r="R110" i="6"/>
  <c r="S110" i="6"/>
  <c r="T110" i="6"/>
  <c r="U110" i="6"/>
  <c r="V110" i="6"/>
  <c r="W110" i="6"/>
  <c r="X110" i="6"/>
  <c r="Y110" i="6"/>
  <c r="Z110" i="6"/>
  <c r="AA110" i="6"/>
  <c r="AB110" i="6"/>
  <c r="AC110" i="6"/>
  <c r="AD110" i="6"/>
  <c r="AE110" i="6"/>
  <c r="AF110" i="6"/>
  <c r="AG110" i="6"/>
  <c r="AH110" i="6"/>
  <c r="AI110" i="6"/>
  <c r="AJ110" i="6"/>
  <c r="AK110" i="6"/>
  <c r="AL110" i="6"/>
  <c r="AM110" i="6"/>
  <c r="AN110" i="6"/>
  <c r="AO110" i="6"/>
  <c r="AP110" i="6"/>
  <c r="AQ110" i="6"/>
  <c r="D111" i="6"/>
  <c r="E111" i="6"/>
  <c r="F111" i="6"/>
  <c r="G111" i="6"/>
  <c r="H111" i="6"/>
  <c r="I111" i="6"/>
  <c r="J111" i="6"/>
  <c r="K111" i="6"/>
  <c r="L111" i="6"/>
  <c r="M111" i="6"/>
  <c r="N111" i="6"/>
  <c r="O111" i="6"/>
  <c r="P111" i="6"/>
  <c r="Q111" i="6"/>
  <c r="R111" i="6"/>
  <c r="S111" i="6"/>
  <c r="T111" i="6"/>
  <c r="U111" i="6"/>
  <c r="V111" i="6"/>
  <c r="W111" i="6"/>
  <c r="X111" i="6"/>
  <c r="Y111" i="6"/>
  <c r="Z111" i="6"/>
  <c r="AA111" i="6"/>
  <c r="AB111" i="6"/>
  <c r="AC111" i="6"/>
  <c r="AD111" i="6"/>
  <c r="AE111" i="6"/>
  <c r="AF111" i="6"/>
  <c r="AG111" i="6"/>
  <c r="AH111" i="6"/>
  <c r="AI111" i="6"/>
  <c r="AJ111" i="6"/>
  <c r="AK111" i="6"/>
  <c r="AL111" i="6"/>
  <c r="AM111" i="6"/>
  <c r="AN111" i="6"/>
  <c r="AO111" i="6"/>
  <c r="AP111" i="6"/>
  <c r="AQ111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U112" i="6"/>
  <c r="V112" i="6"/>
  <c r="W112" i="6"/>
  <c r="X112" i="6"/>
  <c r="Y112" i="6"/>
  <c r="Z112" i="6"/>
  <c r="AA112" i="6"/>
  <c r="AB112" i="6"/>
  <c r="AC112" i="6"/>
  <c r="AD112" i="6"/>
  <c r="AE112" i="6"/>
  <c r="AF112" i="6"/>
  <c r="AG112" i="6"/>
  <c r="AH112" i="6"/>
  <c r="AI112" i="6"/>
  <c r="AJ112" i="6"/>
  <c r="AK112" i="6"/>
  <c r="AL112" i="6"/>
  <c r="AM112" i="6"/>
  <c r="AN112" i="6"/>
  <c r="AO112" i="6"/>
  <c r="AP112" i="6"/>
  <c r="AQ112" i="6"/>
  <c r="D113" i="6"/>
  <c r="E113" i="6"/>
  <c r="F113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Y113" i="6"/>
  <c r="Z113" i="6"/>
  <c r="AA113" i="6"/>
  <c r="AB113" i="6"/>
  <c r="AC113" i="6"/>
  <c r="AD113" i="6"/>
  <c r="AE113" i="6"/>
  <c r="AF113" i="6"/>
  <c r="AG113" i="6"/>
  <c r="AH113" i="6"/>
  <c r="AI113" i="6"/>
  <c r="AJ113" i="6"/>
  <c r="AK113" i="6"/>
  <c r="AL113" i="6"/>
  <c r="AM113" i="6"/>
  <c r="AN113" i="6"/>
  <c r="AO113" i="6"/>
  <c r="AP113" i="6"/>
  <c r="AQ113" i="6"/>
  <c r="D114" i="6"/>
  <c r="E114" i="6"/>
  <c r="F114" i="6"/>
  <c r="G114" i="6"/>
  <c r="H114" i="6"/>
  <c r="I114" i="6"/>
  <c r="J114" i="6"/>
  <c r="K114" i="6"/>
  <c r="L114" i="6"/>
  <c r="M114" i="6"/>
  <c r="N114" i="6"/>
  <c r="O114" i="6"/>
  <c r="P114" i="6"/>
  <c r="Q114" i="6"/>
  <c r="R114" i="6"/>
  <c r="S114" i="6"/>
  <c r="T114" i="6"/>
  <c r="U114" i="6"/>
  <c r="V114" i="6"/>
  <c r="W114" i="6"/>
  <c r="X114" i="6"/>
  <c r="Y114" i="6"/>
  <c r="Z114" i="6"/>
  <c r="AA114" i="6"/>
  <c r="AB114" i="6"/>
  <c r="AC114" i="6"/>
  <c r="AD114" i="6"/>
  <c r="AE114" i="6"/>
  <c r="AF114" i="6"/>
  <c r="AG114" i="6"/>
  <c r="AH114" i="6"/>
  <c r="AI114" i="6"/>
  <c r="AJ114" i="6"/>
  <c r="AK114" i="6"/>
  <c r="AL114" i="6"/>
  <c r="AM114" i="6"/>
  <c r="AN114" i="6"/>
  <c r="AO114" i="6"/>
  <c r="AP114" i="6"/>
  <c r="AQ114" i="6"/>
  <c r="D115" i="6"/>
  <c r="E115" i="6"/>
  <c r="F115" i="6"/>
  <c r="G115" i="6"/>
  <c r="H115" i="6"/>
  <c r="I115" i="6"/>
  <c r="J115" i="6"/>
  <c r="K115" i="6"/>
  <c r="L115" i="6"/>
  <c r="M115" i="6"/>
  <c r="N115" i="6"/>
  <c r="O115" i="6"/>
  <c r="P115" i="6"/>
  <c r="Q115" i="6"/>
  <c r="R115" i="6"/>
  <c r="S115" i="6"/>
  <c r="T115" i="6"/>
  <c r="U115" i="6"/>
  <c r="V115" i="6"/>
  <c r="W115" i="6"/>
  <c r="X115" i="6"/>
  <c r="Y115" i="6"/>
  <c r="Z115" i="6"/>
  <c r="AA115" i="6"/>
  <c r="AB115" i="6"/>
  <c r="AC115" i="6"/>
  <c r="AD115" i="6"/>
  <c r="AE115" i="6"/>
  <c r="AF115" i="6"/>
  <c r="AG115" i="6"/>
  <c r="AH115" i="6"/>
  <c r="AI115" i="6"/>
  <c r="AJ115" i="6"/>
  <c r="AK115" i="6"/>
  <c r="AL115" i="6"/>
  <c r="AM115" i="6"/>
  <c r="AN115" i="6"/>
  <c r="AO115" i="6"/>
  <c r="AP115" i="6"/>
  <c r="AQ115" i="6"/>
  <c r="D116" i="6"/>
  <c r="E116" i="6"/>
  <c r="F116" i="6"/>
  <c r="G116" i="6"/>
  <c r="H116" i="6"/>
  <c r="I116" i="6"/>
  <c r="J116" i="6"/>
  <c r="K116" i="6"/>
  <c r="L116" i="6"/>
  <c r="M116" i="6"/>
  <c r="N116" i="6"/>
  <c r="O116" i="6"/>
  <c r="P116" i="6"/>
  <c r="Q116" i="6"/>
  <c r="R116" i="6"/>
  <c r="S116" i="6"/>
  <c r="T116" i="6"/>
  <c r="U116" i="6"/>
  <c r="V116" i="6"/>
  <c r="W116" i="6"/>
  <c r="X116" i="6"/>
  <c r="Y116" i="6"/>
  <c r="Z116" i="6"/>
  <c r="AA116" i="6"/>
  <c r="AB116" i="6"/>
  <c r="AC116" i="6"/>
  <c r="AD116" i="6"/>
  <c r="AE116" i="6"/>
  <c r="AF116" i="6"/>
  <c r="AG116" i="6"/>
  <c r="AH116" i="6"/>
  <c r="AI116" i="6"/>
  <c r="AJ116" i="6"/>
  <c r="AK116" i="6"/>
  <c r="AL116" i="6"/>
  <c r="AM116" i="6"/>
  <c r="AN116" i="6"/>
  <c r="AO116" i="6"/>
  <c r="AP116" i="6"/>
  <c r="AQ116" i="6"/>
  <c r="D117" i="6"/>
  <c r="E117" i="6"/>
  <c r="F117" i="6"/>
  <c r="G117" i="6"/>
  <c r="H117" i="6"/>
  <c r="I117" i="6"/>
  <c r="J117" i="6"/>
  <c r="K117" i="6"/>
  <c r="L117" i="6"/>
  <c r="M117" i="6"/>
  <c r="N117" i="6"/>
  <c r="O117" i="6"/>
  <c r="P117" i="6"/>
  <c r="Q117" i="6"/>
  <c r="R117" i="6"/>
  <c r="S117" i="6"/>
  <c r="T117" i="6"/>
  <c r="U117" i="6"/>
  <c r="V117" i="6"/>
  <c r="W117" i="6"/>
  <c r="X117" i="6"/>
  <c r="Y117" i="6"/>
  <c r="Z117" i="6"/>
  <c r="AA117" i="6"/>
  <c r="AB117" i="6"/>
  <c r="AC117" i="6"/>
  <c r="AD117" i="6"/>
  <c r="AE117" i="6"/>
  <c r="AF117" i="6"/>
  <c r="AG117" i="6"/>
  <c r="AH117" i="6"/>
  <c r="AI117" i="6"/>
  <c r="AJ117" i="6"/>
  <c r="AK117" i="6"/>
  <c r="AL117" i="6"/>
  <c r="AM117" i="6"/>
  <c r="AN117" i="6"/>
  <c r="AO117" i="6"/>
  <c r="AP117" i="6"/>
  <c r="AQ117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AB118" i="6"/>
  <c r="AC118" i="6"/>
  <c r="AD118" i="6"/>
  <c r="AE118" i="6"/>
  <c r="AF118" i="6"/>
  <c r="AG118" i="6"/>
  <c r="AH118" i="6"/>
  <c r="AI118" i="6"/>
  <c r="AJ118" i="6"/>
  <c r="AK118" i="6"/>
  <c r="AL118" i="6"/>
  <c r="AM118" i="6"/>
  <c r="AN118" i="6"/>
  <c r="AO118" i="6"/>
  <c r="AP118" i="6"/>
  <c r="AQ118" i="6"/>
  <c r="D119" i="6"/>
  <c r="E119" i="6"/>
  <c r="F119" i="6"/>
  <c r="G119" i="6"/>
  <c r="H119" i="6"/>
  <c r="I119" i="6"/>
  <c r="J119" i="6"/>
  <c r="K119" i="6"/>
  <c r="L119" i="6"/>
  <c r="M119" i="6"/>
  <c r="N119" i="6"/>
  <c r="O119" i="6"/>
  <c r="P119" i="6"/>
  <c r="Q119" i="6"/>
  <c r="R119" i="6"/>
  <c r="S119" i="6"/>
  <c r="T119" i="6"/>
  <c r="U119" i="6"/>
  <c r="V119" i="6"/>
  <c r="W119" i="6"/>
  <c r="X119" i="6"/>
  <c r="Y119" i="6"/>
  <c r="Z119" i="6"/>
  <c r="AA119" i="6"/>
  <c r="AB119" i="6"/>
  <c r="AC119" i="6"/>
  <c r="AD119" i="6"/>
  <c r="AE119" i="6"/>
  <c r="AF119" i="6"/>
  <c r="AG119" i="6"/>
  <c r="AH119" i="6"/>
  <c r="AI119" i="6"/>
  <c r="AJ119" i="6"/>
  <c r="AK119" i="6"/>
  <c r="AL119" i="6"/>
  <c r="AM119" i="6"/>
  <c r="AN119" i="6"/>
  <c r="AO119" i="6"/>
  <c r="AP119" i="6"/>
  <c r="AQ119" i="6"/>
  <c r="D120" i="6"/>
  <c r="E120" i="6"/>
  <c r="F120" i="6"/>
  <c r="G120" i="6"/>
  <c r="H120" i="6"/>
  <c r="I120" i="6"/>
  <c r="J120" i="6"/>
  <c r="K120" i="6"/>
  <c r="L120" i="6"/>
  <c r="M120" i="6"/>
  <c r="N120" i="6"/>
  <c r="O120" i="6"/>
  <c r="P120" i="6"/>
  <c r="Q120" i="6"/>
  <c r="R120" i="6"/>
  <c r="S120" i="6"/>
  <c r="T120" i="6"/>
  <c r="U120" i="6"/>
  <c r="V120" i="6"/>
  <c r="W120" i="6"/>
  <c r="X120" i="6"/>
  <c r="Y120" i="6"/>
  <c r="Z120" i="6"/>
  <c r="AA120" i="6"/>
  <c r="AB120" i="6"/>
  <c r="AC120" i="6"/>
  <c r="AD120" i="6"/>
  <c r="AE120" i="6"/>
  <c r="AF120" i="6"/>
  <c r="AG120" i="6"/>
  <c r="AH120" i="6"/>
  <c r="AI120" i="6"/>
  <c r="AJ120" i="6"/>
  <c r="AK120" i="6"/>
  <c r="AL120" i="6"/>
  <c r="AM120" i="6"/>
  <c r="AN120" i="6"/>
  <c r="AO120" i="6"/>
  <c r="AP120" i="6"/>
  <c r="AQ120" i="6"/>
  <c r="D121" i="6"/>
  <c r="E121" i="6"/>
  <c r="F121" i="6"/>
  <c r="G121" i="6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Y121" i="6"/>
  <c r="Z121" i="6"/>
  <c r="AA121" i="6"/>
  <c r="AB121" i="6"/>
  <c r="AC121" i="6"/>
  <c r="AD121" i="6"/>
  <c r="AE121" i="6"/>
  <c r="AF121" i="6"/>
  <c r="AG121" i="6"/>
  <c r="AH121" i="6"/>
  <c r="AI121" i="6"/>
  <c r="AJ121" i="6"/>
  <c r="AK121" i="6"/>
  <c r="AL121" i="6"/>
  <c r="AM121" i="6"/>
  <c r="AN121" i="6"/>
  <c r="AO121" i="6"/>
  <c r="AP121" i="6"/>
  <c r="AQ121" i="6"/>
  <c r="D122" i="6"/>
  <c r="E122" i="6"/>
  <c r="F122" i="6"/>
  <c r="G122" i="6"/>
  <c r="H122" i="6"/>
  <c r="I122" i="6"/>
  <c r="J122" i="6"/>
  <c r="K122" i="6"/>
  <c r="L122" i="6"/>
  <c r="M122" i="6"/>
  <c r="N122" i="6"/>
  <c r="O122" i="6"/>
  <c r="P122" i="6"/>
  <c r="Q122" i="6"/>
  <c r="R122" i="6"/>
  <c r="S122" i="6"/>
  <c r="T122" i="6"/>
  <c r="U122" i="6"/>
  <c r="V122" i="6"/>
  <c r="W122" i="6"/>
  <c r="X122" i="6"/>
  <c r="Y122" i="6"/>
  <c r="Z122" i="6"/>
  <c r="AA122" i="6"/>
  <c r="AB122" i="6"/>
  <c r="AC122" i="6"/>
  <c r="AD122" i="6"/>
  <c r="AE122" i="6"/>
  <c r="AF122" i="6"/>
  <c r="AG122" i="6"/>
  <c r="AH122" i="6"/>
  <c r="AI122" i="6"/>
  <c r="AJ122" i="6"/>
  <c r="AK122" i="6"/>
  <c r="AL122" i="6"/>
  <c r="AM122" i="6"/>
  <c r="AN122" i="6"/>
  <c r="AO122" i="6"/>
  <c r="AP122" i="6"/>
  <c r="AQ122" i="6"/>
  <c r="D123" i="6"/>
  <c r="E123" i="6"/>
  <c r="F123" i="6"/>
  <c r="G123" i="6"/>
  <c r="H123" i="6"/>
  <c r="I123" i="6"/>
  <c r="J123" i="6"/>
  <c r="K123" i="6"/>
  <c r="L123" i="6"/>
  <c r="M123" i="6"/>
  <c r="N123" i="6"/>
  <c r="O123" i="6"/>
  <c r="P123" i="6"/>
  <c r="Q123" i="6"/>
  <c r="R123" i="6"/>
  <c r="S123" i="6"/>
  <c r="T123" i="6"/>
  <c r="U123" i="6"/>
  <c r="V123" i="6"/>
  <c r="W123" i="6"/>
  <c r="X123" i="6"/>
  <c r="Y123" i="6"/>
  <c r="Z123" i="6"/>
  <c r="AA123" i="6"/>
  <c r="AB123" i="6"/>
  <c r="AC123" i="6"/>
  <c r="AD123" i="6"/>
  <c r="AE123" i="6"/>
  <c r="AF123" i="6"/>
  <c r="AG123" i="6"/>
  <c r="AH123" i="6"/>
  <c r="AI123" i="6"/>
  <c r="AJ123" i="6"/>
  <c r="AK123" i="6"/>
  <c r="AL123" i="6"/>
  <c r="AM123" i="6"/>
  <c r="AN123" i="6"/>
  <c r="AO123" i="6"/>
  <c r="AP123" i="6"/>
  <c r="AQ123" i="6"/>
  <c r="D124" i="6"/>
  <c r="E124" i="6"/>
  <c r="F124" i="6"/>
  <c r="G124" i="6"/>
  <c r="H124" i="6"/>
  <c r="I124" i="6"/>
  <c r="J124" i="6"/>
  <c r="K124" i="6"/>
  <c r="L124" i="6"/>
  <c r="M124" i="6"/>
  <c r="N124" i="6"/>
  <c r="O124" i="6"/>
  <c r="P124" i="6"/>
  <c r="Q124" i="6"/>
  <c r="R124" i="6"/>
  <c r="S124" i="6"/>
  <c r="T124" i="6"/>
  <c r="U124" i="6"/>
  <c r="V124" i="6"/>
  <c r="W124" i="6"/>
  <c r="X124" i="6"/>
  <c r="Y124" i="6"/>
  <c r="Z124" i="6"/>
  <c r="AA124" i="6"/>
  <c r="AB124" i="6"/>
  <c r="AC124" i="6"/>
  <c r="AD124" i="6"/>
  <c r="AE124" i="6"/>
  <c r="AF124" i="6"/>
  <c r="AG124" i="6"/>
  <c r="AH124" i="6"/>
  <c r="AI124" i="6"/>
  <c r="AJ124" i="6"/>
  <c r="AK124" i="6"/>
  <c r="AL124" i="6"/>
  <c r="AM124" i="6"/>
  <c r="AN124" i="6"/>
  <c r="AO124" i="6"/>
  <c r="AP124" i="6"/>
  <c r="AQ124" i="6"/>
  <c r="D125" i="6"/>
  <c r="E125" i="6"/>
  <c r="F125" i="6"/>
  <c r="G125" i="6"/>
  <c r="H125" i="6"/>
  <c r="I125" i="6"/>
  <c r="J125" i="6"/>
  <c r="K125" i="6"/>
  <c r="L125" i="6"/>
  <c r="M125" i="6"/>
  <c r="N125" i="6"/>
  <c r="O125" i="6"/>
  <c r="P125" i="6"/>
  <c r="Q125" i="6"/>
  <c r="R125" i="6"/>
  <c r="S125" i="6"/>
  <c r="T125" i="6"/>
  <c r="U125" i="6"/>
  <c r="V125" i="6"/>
  <c r="W125" i="6"/>
  <c r="X125" i="6"/>
  <c r="Y125" i="6"/>
  <c r="Z125" i="6"/>
  <c r="AA125" i="6"/>
  <c r="AB125" i="6"/>
  <c r="AC125" i="6"/>
  <c r="AD125" i="6"/>
  <c r="AE125" i="6"/>
  <c r="AF125" i="6"/>
  <c r="AG125" i="6"/>
  <c r="AH125" i="6"/>
  <c r="AI125" i="6"/>
  <c r="AJ125" i="6"/>
  <c r="AK125" i="6"/>
  <c r="AL125" i="6"/>
  <c r="AM125" i="6"/>
  <c r="AN125" i="6"/>
  <c r="AO125" i="6"/>
  <c r="AP125" i="6"/>
  <c r="AQ125" i="6"/>
  <c r="D126" i="6"/>
  <c r="E126" i="6"/>
  <c r="F126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S126" i="6"/>
  <c r="T126" i="6"/>
  <c r="U126" i="6"/>
  <c r="V126" i="6"/>
  <c r="W126" i="6"/>
  <c r="X126" i="6"/>
  <c r="Y126" i="6"/>
  <c r="Z126" i="6"/>
  <c r="AA126" i="6"/>
  <c r="AB126" i="6"/>
  <c r="AC126" i="6"/>
  <c r="AD126" i="6"/>
  <c r="AE126" i="6"/>
  <c r="AF126" i="6"/>
  <c r="AG126" i="6"/>
  <c r="AH126" i="6"/>
  <c r="AI126" i="6"/>
  <c r="AJ126" i="6"/>
  <c r="AK126" i="6"/>
  <c r="AL126" i="6"/>
  <c r="AM126" i="6"/>
  <c r="AN126" i="6"/>
  <c r="AO126" i="6"/>
  <c r="AP126" i="6"/>
  <c r="AQ126" i="6"/>
  <c r="D127" i="6"/>
  <c r="E127" i="6"/>
  <c r="F127" i="6"/>
  <c r="G127" i="6"/>
  <c r="H127" i="6"/>
  <c r="I127" i="6"/>
  <c r="J127" i="6"/>
  <c r="K127" i="6"/>
  <c r="L127" i="6"/>
  <c r="M127" i="6"/>
  <c r="N127" i="6"/>
  <c r="O127" i="6"/>
  <c r="P127" i="6"/>
  <c r="Q127" i="6"/>
  <c r="R127" i="6"/>
  <c r="S127" i="6"/>
  <c r="T127" i="6"/>
  <c r="U127" i="6"/>
  <c r="V127" i="6"/>
  <c r="W127" i="6"/>
  <c r="X127" i="6"/>
  <c r="Y127" i="6"/>
  <c r="Z127" i="6"/>
  <c r="AA127" i="6"/>
  <c r="AB127" i="6"/>
  <c r="AC127" i="6"/>
  <c r="AD127" i="6"/>
  <c r="AE127" i="6"/>
  <c r="AF127" i="6"/>
  <c r="AG127" i="6"/>
  <c r="AH127" i="6"/>
  <c r="AI127" i="6"/>
  <c r="AJ127" i="6"/>
  <c r="AK127" i="6"/>
  <c r="AL127" i="6"/>
  <c r="AM127" i="6"/>
  <c r="AN127" i="6"/>
  <c r="AO127" i="6"/>
  <c r="AP127" i="6"/>
  <c r="AQ127" i="6"/>
  <c r="D128" i="6"/>
  <c r="E128" i="6"/>
  <c r="F128" i="6"/>
  <c r="G128" i="6"/>
  <c r="H128" i="6"/>
  <c r="I128" i="6"/>
  <c r="J128" i="6"/>
  <c r="K128" i="6"/>
  <c r="L128" i="6"/>
  <c r="M128" i="6"/>
  <c r="N128" i="6"/>
  <c r="O128" i="6"/>
  <c r="P128" i="6"/>
  <c r="Q128" i="6"/>
  <c r="R128" i="6"/>
  <c r="S128" i="6"/>
  <c r="T128" i="6"/>
  <c r="U128" i="6"/>
  <c r="V128" i="6"/>
  <c r="W128" i="6"/>
  <c r="X128" i="6"/>
  <c r="Y128" i="6"/>
  <c r="Z128" i="6"/>
  <c r="AA128" i="6"/>
  <c r="AB128" i="6"/>
  <c r="AC128" i="6"/>
  <c r="AD128" i="6"/>
  <c r="AE128" i="6"/>
  <c r="AF128" i="6"/>
  <c r="AG128" i="6"/>
  <c r="AH128" i="6"/>
  <c r="AI128" i="6"/>
  <c r="AJ128" i="6"/>
  <c r="AK128" i="6"/>
  <c r="AL128" i="6"/>
  <c r="AM128" i="6"/>
  <c r="AN128" i="6"/>
  <c r="AO128" i="6"/>
  <c r="AP128" i="6"/>
  <c r="AQ128" i="6"/>
  <c r="D129" i="6"/>
  <c r="E129" i="6"/>
  <c r="F129" i="6"/>
  <c r="G129" i="6"/>
  <c r="H129" i="6"/>
  <c r="I129" i="6"/>
  <c r="J129" i="6"/>
  <c r="K129" i="6"/>
  <c r="L129" i="6"/>
  <c r="M129" i="6"/>
  <c r="N129" i="6"/>
  <c r="O129" i="6"/>
  <c r="P129" i="6"/>
  <c r="Q129" i="6"/>
  <c r="R129" i="6"/>
  <c r="S129" i="6"/>
  <c r="T129" i="6"/>
  <c r="U129" i="6"/>
  <c r="V129" i="6"/>
  <c r="W129" i="6"/>
  <c r="X129" i="6"/>
  <c r="Y129" i="6"/>
  <c r="Z129" i="6"/>
  <c r="AA129" i="6"/>
  <c r="AB129" i="6"/>
  <c r="AC129" i="6"/>
  <c r="AD129" i="6"/>
  <c r="AE129" i="6"/>
  <c r="AF129" i="6"/>
  <c r="AG129" i="6"/>
  <c r="AH129" i="6"/>
  <c r="AI129" i="6"/>
  <c r="AJ129" i="6"/>
  <c r="AK129" i="6"/>
  <c r="AL129" i="6"/>
  <c r="AM129" i="6"/>
  <c r="AN129" i="6"/>
  <c r="AO129" i="6"/>
  <c r="AP129" i="6"/>
  <c r="AQ129" i="6"/>
  <c r="D130" i="6"/>
  <c r="E130" i="6"/>
  <c r="F130" i="6"/>
  <c r="G130" i="6"/>
  <c r="H130" i="6"/>
  <c r="I130" i="6"/>
  <c r="J130" i="6"/>
  <c r="K130" i="6"/>
  <c r="L130" i="6"/>
  <c r="M130" i="6"/>
  <c r="N130" i="6"/>
  <c r="O130" i="6"/>
  <c r="P130" i="6"/>
  <c r="Q130" i="6"/>
  <c r="R130" i="6"/>
  <c r="S130" i="6"/>
  <c r="T130" i="6"/>
  <c r="U130" i="6"/>
  <c r="V130" i="6"/>
  <c r="W130" i="6"/>
  <c r="X130" i="6"/>
  <c r="Y130" i="6"/>
  <c r="Z130" i="6"/>
  <c r="AA130" i="6"/>
  <c r="AB130" i="6"/>
  <c r="AC130" i="6"/>
  <c r="AD130" i="6"/>
  <c r="AE130" i="6"/>
  <c r="AF130" i="6"/>
  <c r="AG130" i="6"/>
  <c r="AH130" i="6"/>
  <c r="AI130" i="6"/>
  <c r="AJ130" i="6"/>
  <c r="AK130" i="6"/>
  <c r="AL130" i="6"/>
  <c r="AM130" i="6"/>
  <c r="AN130" i="6"/>
  <c r="AO130" i="6"/>
  <c r="AP130" i="6"/>
  <c r="AQ130" i="6"/>
  <c r="D131" i="6"/>
  <c r="E131" i="6"/>
  <c r="F131" i="6"/>
  <c r="G131" i="6"/>
  <c r="H131" i="6"/>
  <c r="I131" i="6"/>
  <c r="J131" i="6"/>
  <c r="K131" i="6"/>
  <c r="L131" i="6"/>
  <c r="M131" i="6"/>
  <c r="N131" i="6"/>
  <c r="O131" i="6"/>
  <c r="P131" i="6"/>
  <c r="Q131" i="6"/>
  <c r="R131" i="6"/>
  <c r="S131" i="6"/>
  <c r="T131" i="6"/>
  <c r="U131" i="6"/>
  <c r="V131" i="6"/>
  <c r="W131" i="6"/>
  <c r="X131" i="6"/>
  <c r="Y131" i="6"/>
  <c r="Z131" i="6"/>
  <c r="AA131" i="6"/>
  <c r="AB131" i="6"/>
  <c r="AC131" i="6"/>
  <c r="AD131" i="6"/>
  <c r="AE131" i="6"/>
  <c r="AF131" i="6"/>
  <c r="AG131" i="6"/>
  <c r="AH131" i="6"/>
  <c r="AI131" i="6"/>
  <c r="AJ131" i="6"/>
  <c r="AK131" i="6"/>
  <c r="AL131" i="6"/>
  <c r="AM131" i="6"/>
  <c r="AN131" i="6"/>
  <c r="AO131" i="6"/>
  <c r="AP131" i="6"/>
  <c r="AQ131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M70" i="6"/>
  <c r="AN70" i="6"/>
  <c r="AO70" i="6"/>
  <c r="AP70" i="6"/>
  <c r="AQ70" i="6"/>
  <c r="D70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AP54" i="6"/>
  <c r="AQ54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Q56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Q57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O58" i="6"/>
  <c r="AP58" i="6"/>
  <c r="AQ58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AO59" i="6"/>
  <c r="AP59" i="6"/>
  <c r="AQ59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AP60" i="6"/>
  <c r="AQ60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AI61" i="6"/>
  <c r="AJ61" i="6"/>
  <c r="AK61" i="6"/>
  <c r="AL61" i="6"/>
  <c r="AM61" i="6"/>
  <c r="AN61" i="6"/>
  <c r="AO61" i="6"/>
  <c r="AP61" i="6"/>
  <c r="AQ61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O62" i="6"/>
  <c r="AP62" i="6"/>
  <c r="AQ62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AP63" i="6"/>
  <c r="AQ63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AI64" i="6"/>
  <c r="AJ64" i="6"/>
  <c r="AK64" i="6"/>
  <c r="AL64" i="6"/>
  <c r="AM64" i="6"/>
  <c r="AN64" i="6"/>
  <c r="AO64" i="6"/>
  <c r="AP64" i="6"/>
  <c r="AQ64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AB65" i="6"/>
  <c r="AC65" i="6"/>
  <c r="AD65" i="6"/>
  <c r="AE65" i="6"/>
  <c r="AF65" i="6"/>
  <c r="AG65" i="6"/>
  <c r="AH65" i="6"/>
  <c r="AI65" i="6"/>
  <c r="AJ65" i="6"/>
  <c r="AK65" i="6"/>
  <c r="AL65" i="6"/>
  <c r="AM65" i="6"/>
  <c r="AN65" i="6"/>
  <c r="AO65" i="6"/>
  <c r="AP65" i="6"/>
  <c r="AQ65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A66" i="6"/>
  <c r="AB66" i="6"/>
  <c r="AC66" i="6"/>
  <c r="AD66" i="6"/>
  <c r="AE66" i="6"/>
  <c r="AF66" i="6"/>
  <c r="AG66" i="6"/>
  <c r="AH66" i="6"/>
  <c r="AI66" i="6"/>
  <c r="AJ66" i="6"/>
  <c r="AK66" i="6"/>
  <c r="AL66" i="6"/>
  <c r="AM66" i="6"/>
  <c r="AN66" i="6"/>
  <c r="AO66" i="6"/>
  <c r="AP66" i="6"/>
  <c r="AQ66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D4" i="6"/>
  <c r="BG8" i="14"/>
  <c r="BF8" i="14"/>
  <c r="BE8" i="14"/>
  <c r="BD8" i="14"/>
  <c r="BC8" i="14"/>
  <c r="BB8" i="14"/>
  <c r="BA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AL8" i="14"/>
  <c r="AK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U8" i="14"/>
  <c r="V8" i="14"/>
  <c r="S8" i="14"/>
  <c r="R8" i="14"/>
  <c r="P8" i="14"/>
  <c r="O8" i="14"/>
  <c r="N8" i="14"/>
  <c r="M8" i="14"/>
  <c r="L8" i="14"/>
  <c r="K8" i="14"/>
  <c r="J8" i="14"/>
  <c r="I5" i="10"/>
  <c r="J5" i="11" s="1"/>
  <c r="C6" i="10"/>
  <c r="D6" i="11" s="1"/>
  <c r="C5" i="10"/>
  <c r="C5" i="11" s="1"/>
  <c r="K3" i="10"/>
  <c r="L3" i="11" s="1"/>
  <c r="F3" i="10"/>
  <c r="F3" i="11" s="1"/>
  <c r="C3" i="11"/>
  <c r="F8" i="14"/>
  <c r="E8" i="14"/>
  <c r="FB7" i="14"/>
  <c r="FA7" i="14"/>
  <c r="EZ7" i="14"/>
  <c r="EY7" i="14"/>
  <c r="EX7" i="14"/>
  <c r="EW7" i="14"/>
  <c r="EV7" i="14"/>
  <c r="EU7" i="14"/>
  <c r="ET7" i="14"/>
  <c r="ES7" i="14"/>
  <c r="ER7" i="14"/>
  <c r="EQ7" i="14"/>
  <c r="EP7" i="14"/>
  <c r="EO7" i="14"/>
  <c r="EN7" i="14"/>
  <c r="EM7" i="14"/>
  <c r="EL7" i="14"/>
  <c r="EK7" i="14"/>
  <c r="EJ7" i="14"/>
  <c r="EI7" i="14"/>
  <c r="EH7" i="14"/>
  <c r="EG7" i="14"/>
  <c r="EF7" i="14"/>
  <c r="EE7" i="14"/>
  <c r="ED7" i="14"/>
  <c r="EC7" i="14"/>
  <c r="EB7" i="14"/>
  <c r="EA7" i="14"/>
  <c r="DZ7" i="14"/>
  <c r="DY7" i="14"/>
  <c r="DX7" i="14"/>
  <c r="DW7" i="14"/>
  <c r="DV7" i="14"/>
  <c r="DU7" i="14"/>
  <c r="DT7" i="14"/>
  <c r="DS7" i="14"/>
  <c r="DR7" i="14"/>
  <c r="DQ7" i="14"/>
  <c r="DP7" i="14"/>
  <c r="DO7" i="14"/>
  <c r="DN7" i="14"/>
  <c r="DM7" i="14"/>
  <c r="DL7" i="14"/>
  <c r="DK7" i="14"/>
  <c r="DJ7" i="14"/>
  <c r="DI7" i="14"/>
  <c r="DH7" i="14"/>
  <c r="DG7" i="14"/>
  <c r="DF7" i="14"/>
  <c r="DE7" i="14"/>
  <c r="DD7" i="14"/>
  <c r="DC7" i="14"/>
  <c r="DB7" i="14"/>
  <c r="DA7" i="14"/>
  <c r="CZ7" i="14"/>
  <c r="CY7" i="14"/>
  <c r="CX7" i="14"/>
  <c r="CW7" i="14"/>
  <c r="CV7" i="14"/>
  <c r="CU7" i="14"/>
  <c r="CT7" i="14"/>
  <c r="CS7" i="14"/>
  <c r="CR7" i="14"/>
  <c r="CQ7" i="14"/>
  <c r="CP7" i="14"/>
  <c r="CO7" i="14"/>
  <c r="CN7" i="14"/>
  <c r="CM7" i="14"/>
  <c r="CL7" i="14"/>
  <c r="CK7" i="14"/>
  <c r="CJ7" i="14"/>
  <c r="CI7" i="14"/>
  <c r="CH7" i="14"/>
  <c r="CG7" i="14"/>
  <c r="CF7" i="14"/>
  <c r="CE7" i="14"/>
  <c r="CD7" i="14"/>
  <c r="CC7" i="14"/>
  <c r="CB7" i="14"/>
  <c r="CA7" i="14"/>
  <c r="BZ7" i="14"/>
  <c r="BY7" i="14"/>
  <c r="BX7" i="14"/>
  <c r="BW7" i="14"/>
  <c r="BV7" i="14"/>
  <c r="BU7" i="14"/>
  <c r="BT7" i="14"/>
  <c r="BS7" i="14"/>
  <c r="BR7" i="14"/>
  <c r="BQ7" i="14"/>
  <c r="BP7" i="14"/>
  <c r="BO7" i="14"/>
  <c r="BN7" i="14"/>
  <c r="BM7" i="14"/>
  <c r="BL7" i="14"/>
  <c r="BK7" i="14"/>
  <c r="E1" i="11"/>
  <c r="I6" i="10"/>
  <c r="J6" i="11" s="1"/>
  <c r="M11" i="13"/>
  <c r="IF8" i="14" l="1"/>
  <c r="Q45" i="7"/>
  <c r="Q44" i="7"/>
  <c r="Q42" i="7"/>
  <c r="Q43" i="7"/>
  <c r="P42" i="7"/>
  <c r="P45" i="7"/>
  <c r="P44" i="7"/>
  <c r="P43" i="7"/>
  <c r="O43" i="7"/>
  <c r="O42" i="7"/>
  <c r="O44" i="7"/>
  <c r="O45" i="7"/>
  <c r="N44" i="7"/>
  <c r="N43" i="7"/>
  <c r="N42" i="7"/>
  <c r="N45" i="7"/>
  <c r="L45" i="7"/>
  <c r="L43" i="7"/>
  <c r="L44" i="7"/>
  <c r="L42" i="7"/>
  <c r="K44" i="7"/>
  <c r="K42" i="7"/>
  <c r="K45" i="7"/>
  <c r="K43" i="7"/>
  <c r="J43" i="7"/>
  <c r="J44" i="7"/>
  <c r="J42" i="7"/>
  <c r="J45" i="7"/>
  <c r="I45" i="7"/>
  <c r="I43" i="7"/>
  <c r="I44" i="7"/>
  <c r="I42" i="7"/>
  <c r="H45" i="7"/>
  <c r="H44" i="7"/>
  <c r="H43" i="7"/>
  <c r="H42" i="7"/>
  <c r="G45" i="7"/>
  <c r="G44" i="7"/>
  <c r="G43" i="7"/>
  <c r="G42" i="7"/>
  <c r="F45" i="7"/>
  <c r="F44" i="7"/>
  <c r="E45" i="7"/>
  <c r="F43" i="7"/>
  <c r="F42" i="7"/>
  <c r="E44" i="7"/>
  <c r="E43" i="7"/>
  <c r="M43" i="7" s="1"/>
  <c r="E42" i="7"/>
  <c r="AK132" i="6"/>
  <c r="U132" i="6"/>
  <c r="AC132" i="6"/>
  <c r="AM132" i="6"/>
  <c r="AE132" i="6"/>
  <c r="O132" i="6"/>
  <c r="G132" i="6"/>
  <c r="M132" i="6"/>
  <c r="E132" i="6"/>
  <c r="AO132" i="6"/>
  <c r="AP132" i="6"/>
  <c r="AH132" i="6"/>
  <c r="J132" i="6"/>
  <c r="I132" i="6"/>
  <c r="Q132" i="6"/>
  <c r="AF132" i="6"/>
  <c r="X132" i="6"/>
  <c r="P132" i="6"/>
  <c r="H132" i="6"/>
  <c r="R132" i="6"/>
  <c r="AD132" i="6"/>
  <c r="AL132" i="6"/>
  <c r="V132" i="6"/>
  <c r="N132" i="6"/>
  <c r="F132" i="6"/>
  <c r="AN132" i="6"/>
  <c r="AJ132" i="6"/>
  <c r="AB132" i="6"/>
  <c r="T132" i="6"/>
  <c r="L132" i="6"/>
  <c r="W132" i="6"/>
  <c r="Z132" i="6"/>
  <c r="AG132" i="6"/>
  <c r="Y132" i="6"/>
  <c r="IC8" i="14"/>
  <c r="II8" i="14" s="1"/>
  <c r="Q8" i="14"/>
  <c r="AQ132" i="6"/>
  <c r="AI132" i="6"/>
  <c r="AA132" i="6"/>
  <c r="S132" i="6"/>
  <c r="K132" i="6"/>
  <c r="D132" i="6"/>
  <c r="M44" i="7" l="1"/>
  <c r="M45" i="7"/>
  <c r="T45" i="7" s="1"/>
  <c r="U45" i="7" s="1"/>
  <c r="M42" i="7"/>
  <c r="R45" i="7"/>
  <c r="S45" i="7" s="1"/>
  <c r="R43" i="7"/>
  <c r="S43" i="7" s="1"/>
  <c r="R44" i="7"/>
  <c r="S44" i="7" s="1"/>
  <c r="T44" i="7" s="1"/>
  <c r="U44" i="7" s="1"/>
  <c r="R42" i="7"/>
  <c r="S42" i="7" s="1"/>
  <c r="T42" i="7" s="1"/>
  <c r="U42" i="7" s="1"/>
  <c r="T43" i="7"/>
  <c r="U43" i="7" s="1"/>
  <c r="BI8" i="14"/>
  <c r="BH8" i="14"/>
  <c r="K69" i="5" l="1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J69" i="5"/>
  <c r="I69" i="5"/>
  <c r="H69" i="5"/>
  <c r="G69" i="5"/>
  <c r="F69" i="5"/>
  <c r="E69" i="5"/>
  <c r="J127" i="11" l="1"/>
  <c r="J128" i="11"/>
  <c r="J129" i="11"/>
  <c r="J130" i="11"/>
  <c r="J131" i="11"/>
  <c r="J132" i="11"/>
  <c r="J133" i="11"/>
  <c r="J126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99" i="11"/>
  <c r="J93" i="11"/>
  <c r="J94" i="11"/>
  <c r="J95" i="11"/>
  <c r="J96" i="11"/>
  <c r="J97" i="11"/>
  <c r="J92" i="11"/>
  <c r="J82" i="11"/>
  <c r="J83" i="11"/>
  <c r="J84" i="11"/>
  <c r="J85" i="11"/>
  <c r="J86" i="11"/>
  <c r="J87" i="11"/>
  <c r="J88" i="11"/>
  <c r="J89" i="11"/>
  <c r="J90" i="11"/>
  <c r="J81" i="11"/>
  <c r="J76" i="11"/>
  <c r="J77" i="11"/>
  <c r="J78" i="11"/>
  <c r="J79" i="11"/>
  <c r="J75" i="11"/>
  <c r="J65" i="11"/>
  <c r="J66" i="11"/>
  <c r="J67" i="11"/>
  <c r="J68" i="11"/>
  <c r="J69" i="11"/>
  <c r="J70" i="11"/>
  <c r="J71" i="11"/>
  <c r="J72" i="11"/>
  <c r="J73" i="11"/>
  <c r="J64" i="11"/>
  <c r="J54" i="11"/>
  <c r="J55" i="11"/>
  <c r="J56" i="11"/>
  <c r="J57" i="11"/>
  <c r="J58" i="11"/>
  <c r="J59" i="11"/>
  <c r="J60" i="11"/>
  <c r="J61" i="11"/>
  <c r="J62" i="11"/>
  <c r="J53" i="11"/>
  <c r="J45" i="11"/>
  <c r="J46" i="11"/>
  <c r="J47" i="11"/>
  <c r="J48" i="11"/>
  <c r="J49" i="11"/>
  <c r="J50" i="11"/>
  <c r="J51" i="11"/>
  <c r="J44" i="11"/>
  <c r="J32" i="11"/>
  <c r="J33" i="11"/>
  <c r="J34" i="11"/>
  <c r="J35" i="11"/>
  <c r="J36" i="11"/>
  <c r="J37" i="11"/>
  <c r="J38" i="11"/>
  <c r="J39" i="11"/>
  <c r="J40" i="11"/>
  <c r="J41" i="11"/>
  <c r="J42" i="11"/>
  <c r="J31" i="11"/>
  <c r="H127" i="11"/>
  <c r="H128" i="11"/>
  <c r="H129" i="11"/>
  <c r="H130" i="11"/>
  <c r="H131" i="11"/>
  <c r="H132" i="11"/>
  <c r="H133" i="11"/>
  <c r="H126" i="11"/>
  <c r="H100" i="11"/>
  <c r="H101" i="11"/>
  <c r="H102" i="11"/>
  <c r="H103" i="11"/>
  <c r="H104" i="11"/>
  <c r="H105" i="11"/>
  <c r="K105" i="11" s="1"/>
  <c r="H106" i="11"/>
  <c r="H107" i="11"/>
  <c r="H108" i="11"/>
  <c r="H109" i="11"/>
  <c r="H110" i="11"/>
  <c r="H111" i="11"/>
  <c r="H112" i="11"/>
  <c r="H113" i="11"/>
  <c r="H114" i="11"/>
  <c r="K114" i="11" s="1"/>
  <c r="H115" i="11"/>
  <c r="H116" i="11"/>
  <c r="H117" i="11"/>
  <c r="H118" i="11"/>
  <c r="H119" i="11"/>
  <c r="H120" i="11"/>
  <c r="K120" i="11" s="1"/>
  <c r="H121" i="11"/>
  <c r="H122" i="11"/>
  <c r="H123" i="11"/>
  <c r="H124" i="11"/>
  <c r="H99" i="11"/>
  <c r="H93" i="11"/>
  <c r="H94" i="11"/>
  <c r="H95" i="11"/>
  <c r="H96" i="11"/>
  <c r="H97" i="11"/>
  <c r="H92" i="11"/>
  <c r="H82" i="11"/>
  <c r="K82" i="11" s="1"/>
  <c r="H83" i="11"/>
  <c r="H84" i="11"/>
  <c r="H85" i="11"/>
  <c r="H86" i="11"/>
  <c r="H87" i="11"/>
  <c r="H88" i="11"/>
  <c r="H89" i="11"/>
  <c r="H90" i="11"/>
  <c r="K90" i="11" s="1"/>
  <c r="H81" i="11"/>
  <c r="K81" i="11" s="1"/>
  <c r="H76" i="11"/>
  <c r="H77" i="11"/>
  <c r="H78" i="11"/>
  <c r="H79" i="11"/>
  <c r="H75" i="11"/>
  <c r="K75" i="11" s="1"/>
  <c r="H65" i="11"/>
  <c r="H66" i="11"/>
  <c r="K66" i="11" s="1"/>
  <c r="H67" i="11"/>
  <c r="H68" i="11"/>
  <c r="H69" i="11"/>
  <c r="H70" i="11"/>
  <c r="H71" i="11"/>
  <c r="H72" i="11"/>
  <c r="K72" i="11" s="1"/>
  <c r="H73" i="11"/>
  <c r="H64" i="11"/>
  <c r="H54" i="11"/>
  <c r="H55" i="11"/>
  <c r="H56" i="11"/>
  <c r="H57" i="11"/>
  <c r="K57" i="11" s="1"/>
  <c r="H58" i="11"/>
  <c r="H59" i="11"/>
  <c r="H60" i="11"/>
  <c r="K60" i="11" s="1"/>
  <c r="H61" i="11"/>
  <c r="H62" i="11"/>
  <c r="H53" i="11"/>
  <c r="H45" i="11"/>
  <c r="H46" i="11"/>
  <c r="K46" i="11" s="1"/>
  <c r="H47" i="11"/>
  <c r="H48" i="11"/>
  <c r="H49" i="11"/>
  <c r="K49" i="11" s="1"/>
  <c r="H50" i="11"/>
  <c r="H51" i="11"/>
  <c r="H44" i="11"/>
  <c r="H32" i="11"/>
  <c r="H33" i="11"/>
  <c r="H34" i="11"/>
  <c r="H35" i="11"/>
  <c r="H36" i="11"/>
  <c r="H37" i="11"/>
  <c r="K37" i="11" s="1"/>
  <c r="H38" i="11"/>
  <c r="H39" i="11"/>
  <c r="H40" i="11"/>
  <c r="H41" i="11"/>
  <c r="K41" i="11" s="1"/>
  <c r="H42" i="11"/>
  <c r="H31" i="11"/>
  <c r="G127" i="11"/>
  <c r="K127" i="11" s="1"/>
  <c r="G128" i="11"/>
  <c r="G129" i="11"/>
  <c r="G130" i="11"/>
  <c r="G131" i="11"/>
  <c r="K131" i="11" s="1"/>
  <c r="G132" i="11"/>
  <c r="G133" i="11"/>
  <c r="G126" i="11"/>
  <c r="G100" i="11"/>
  <c r="G101" i="11"/>
  <c r="K101" i="11" s="1"/>
  <c r="G102" i="11"/>
  <c r="G103" i="11"/>
  <c r="G104" i="11"/>
  <c r="K104" i="11" s="1"/>
  <c r="G105" i="11"/>
  <c r="G106" i="11"/>
  <c r="G107" i="11"/>
  <c r="G108" i="11"/>
  <c r="G109" i="11"/>
  <c r="G110" i="11"/>
  <c r="G111" i="11"/>
  <c r="G112" i="11"/>
  <c r="G113" i="11"/>
  <c r="K113" i="11" s="1"/>
  <c r="G114" i="11"/>
  <c r="G115" i="11"/>
  <c r="G116" i="11"/>
  <c r="G117" i="11"/>
  <c r="G118" i="11"/>
  <c r="K118" i="11" s="1"/>
  <c r="G119" i="11"/>
  <c r="G120" i="11"/>
  <c r="G121" i="11"/>
  <c r="G122" i="11"/>
  <c r="K122" i="11" s="1"/>
  <c r="G123" i="11"/>
  <c r="G124" i="11"/>
  <c r="G99" i="11"/>
  <c r="G93" i="11"/>
  <c r="G94" i="11"/>
  <c r="G95" i="11"/>
  <c r="G96" i="11"/>
  <c r="G97" i="11"/>
  <c r="K97" i="11" s="1"/>
  <c r="G92" i="11"/>
  <c r="G82" i="11"/>
  <c r="G83" i="11"/>
  <c r="G84" i="11"/>
  <c r="G85" i="11"/>
  <c r="G86" i="11"/>
  <c r="K86" i="11" s="1"/>
  <c r="G87" i="11"/>
  <c r="G88" i="11"/>
  <c r="G89" i="11"/>
  <c r="G90" i="11"/>
  <c r="G81" i="11"/>
  <c r="G76" i="11"/>
  <c r="K76" i="11" s="1"/>
  <c r="G77" i="11"/>
  <c r="G78" i="11"/>
  <c r="G79" i="11"/>
  <c r="G75" i="11"/>
  <c r="G65" i="11"/>
  <c r="G66" i="11"/>
  <c r="G67" i="11"/>
  <c r="G68" i="11"/>
  <c r="K68" i="11" s="1"/>
  <c r="G69" i="11"/>
  <c r="G70" i="11"/>
  <c r="G71" i="11"/>
  <c r="G72" i="11"/>
  <c r="G73" i="11"/>
  <c r="K73" i="11" s="1"/>
  <c r="G64" i="11"/>
  <c r="G54" i="11"/>
  <c r="G55" i="11"/>
  <c r="K55" i="11" s="1"/>
  <c r="G56" i="11"/>
  <c r="G57" i="11"/>
  <c r="G58" i="11"/>
  <c r="G59" i="11"/>
  <c r="G60" i="11"/>
  <c r="G61" i="11"/>
  <c r="G62" i="11"/>
  <c r="G53" i="11"/>
  <c r="G45" i="11"/>
  <c r="G46" i="11"/>
  <c r="G47" i="11"/>
  <c r="G48" i="11"/>
  <c r="K48" i="11" s="1"/>
  <c r="G49" i="11"/>
  <c r="G50" i="11"/>
  <c r="G51" i="11"/>
  <c r="K51" i="11" s="1"/>
  <c r="G44" i="11"/>
  <c r="G32" i="11"/>
  <c r="G33" i="11"/>
  <c r="G34" i="11"/>
  <c r="G35" i="11"/>
  <c r="G36" i="11"/>
  <c r="K36" i="11" s="1"/>
  <c r="G37" i="11"/>
  <c r="G38" i="11"/>
  <c r="K38" i="11" s="1"/>
  <c r="G39" i="11"/>
  <c r="G40" i="11"/>
  <c r="G41" i="11"/>
  <c r="G42" i="11"/>
  <c r="K42" i="11" s="1"/>
  <c r="G31" i="11"/>
  <c r="F127" i="11"/>
  <c r="F128" i="11"/>
  <c r="F129" i="11"/>
  <c r="K129" i="11" s="1"/>
  <c r="F130" i="11"/>
  <c r="F131" i="11"/>
  <c r="F132" i="11"/>
  <c r="K132" i="11" s="1"/>
  <c r="F133" i="11"/>
  <c r="F126" i="11"/>
  <c r="F100" i="11"/>
  <c r="F101" i="11"/>
  <c r="F102" i="11"/>
  <c r="F103" i="11"/>
  <c r="F104" i="11"/>
  <c r="F105" i="11"/>
  <c r="F106" i="11"/>
  <c r="K106" i="11" s="1"/>
  <c r="F107" i="11"/>
  <c r="F108" i="11"/>
  <c r="F109" i="11"/>
  <c r="F110" i="11"/>
  <c r="K110" i="11" s="1"/>
  <c r="F111" i="11"/>
  <c r="F112" i="11"/>
  <c r="F113" i="11"/>
  <c r="F114" i="11"/>
  <c r="F115" i="11"/>
  <c r="F116" i="11"/>
  <c r="F117" i="11"/>
  <c r="F118" i="11"/>
  <c r="F119" i="11"/>
  <c r="F120" i="11"/>
  <c r="F121" i="11"/>
  <c r="K121" i="11" s="1"/>
  <c r="F122" i="11"/>
  <c r="F123" i="11"/>
  <c r="F124" i="11"/>
  <c r="K124" i="11" s="1"/>
  <c r="F99" i="11"/>
  <c r="K99" i="11" s="1"/>
  <c r="F93" i="11"/>
  <c r="K93" i="11" s="1"/>
  <c r="F94" i="11"/>
  <c r="F95" i="11"/>
  <c r="F96" i="11"/>
  <c r="F97" i="11"/>
  <c r="F92" i="11"/>
  <c r="F82" i="11"/>
  <c r="F83" i="11"/>
  <c r="K83" i="11" s="1"/>
  <c r="F84" i="11"/>
  <c r="F85" i="11"/>
  <c r="F86" i="11"/>
  <c r="F87" i="11"/>
  <c r="F88" i="11"/>
  <c r="K88" i="11" s="1"/>
  <c r="F89" i="11"/>
  <c r="F90" i="11"/>
  <c r="F81" i="11"/>
  <c r="F76" i="11"/>
  <c r="F77" i="11"/>
  <c r="F78" i="11"/>
  <c r="F79" i="11"/>
  <c r="K79" i="11" s="1"/>
  <c r="F75" i="11"/>
  <c r="F65" i="11"/>
  <c r="F66" i="11"/>
  <c r="F67" i="11"/>
  <c r="F68" i="11"/>
  <c r="F69" i="11"/>
  <c r="K69" i="11" s="1"/>
  <c r="F70" i="11"/>
  <c r="K70" i="11" s="1"/>
  <c r="F71" i="11"/>
  <c r="F72" i="11"/>
  <c r="F73" i="11"/>
  <c r="F64" i="11"/>
  <c r="F54" i="11"/>
  <c r="F55" i="11"/>
  <c r="F56" i="11"/>
  <c r="F57" i="11"/>
  <c r="F58" i="11"/>
  <c r="K58" i="11" s="1"/>
  <c r="F59" i="11"/>
  <c r="K59" i="11" s="1"/>
  <c r="F60" i="11"/>
  <c r="F61" i="11"/>
  <c r="F62" i="11"/>
  <c r="F53" i="11"/>
  <c r="F45" i="11"/>
  <c r="F46" i="11"/>
  <c r="F47" i="11"/>
  <c r="F48" i="11"/>
  <c r="F49" i="11"/>
  <c r="F50" i="11"/>
  <c r="K50" i="11" s="1"/>
  <c r="F51" i="11"/>
  <c r="F44" i="11"/>
  <c r="K44" i="11" s="1"/>
  <c r="F32" i="11"/>
  <c r="F33" i="11"/>
  <c r="K33" i="11" s="1"/>
  <c r="F34" i="11"/>
  <c r="F35" i="11"/>
  <c r="F36" i="11"/>
  <c r="F37" i="11"/>
  <c r="F38" i="11"/>
  <c r="F39" i="11"/>
  <c r="F40" i="11"/>
  <c r="F41" i="11"/>
  <c r="F42" i="11"/>
  <c r="F31" i="11"/>
  <c r="K31" i="11" s="1"/>
  <c r="E127" i="11"/>
  <c r="E128" i="11"/>
  <c r="E129" i="11"/>
  <c r="E130" i="11"/>
  <c r="E131" i="11"/>
  <c r="E132" i="11"/>
  <c r="E133" i="11"/>
  <c r="E126" i="11"/>
  <c r="K126" i="11" s="1"/>
  <c r="E100" i="11"/>
  <c r="E101" i="11"/>
  <c r="E102" i="11"/>
  <c r="K102" i="11" s="1"/>
  <c r="E103" i="11"/>
  <c r="E104" i="11"/>
  <c r="E105" i="11"/>
  <c r="E106" i="11"/>
  <c r="E107" i="11"/>
  <c r="E108" i="11"/>
  <c r="E109" i="11"/>
  <c r="K109" i="11" s="1"/>
  <c r="E110" i="11"/>
  <c r="E111" i="11"/>
  <c r="E112" i="11"/>
  <c r="K112" i="11" s="1"/>
  <c r="E113" i="11"/>
  <c r="E114" i="11"/>
  <c r="E115" i="11"/>
  <c r="E116" i="11"/>
  <c r="E117" i="11"/>
  <c r="K117" i="11" s="1"/>
  <c r="E118" i="11"/>
  <c r="E119" i="11"/>
  <c r="K119" i="11" s="1"/>
  <c r="E120" i="11"/>
  <c r="E121" i="11"/>
  <c r="E122" i="11"/>
  <c r="E123" i="11"/>
  <c r="K123" i="11" s="1"/>
  <c r="E124" i="11"/>
  <c r="E99" i="11"/>
  <c r="E93" i="11"/>
  <c r="E94" i="11"/>
  <c r="K94" i="11" s="1"/>
  <c r="E95" i="11"/>
  <c r="K95" i="11" s="1"/>
  <c r="E96" i="11"/>
  <c r="E97" i="11"/>
  <c r="E92" i="11"/>
  <c r="K92" i="11" s="1"/>
  <c r="E82" i="11"/>
  <c r="E83" i="11"/>
  <c r="E84" i="11"/>
  <c r="K84" i="11" s="1"/>
  <c r="E85" i="11"/>
  <c r="E86" i="11"/>
  <c r="E87" i="11"/>
  <c r="E88" i="11"/>
  <c r="E89" i="11"/>
  <c r="E90" i="11"/>
  <c r="E81" i="11"/>
  <c r="E76" i="11"/>
  <c r="E77" i="11"/>
  <c r="E78" i="11"/>
  <c r="K78" i="11" s="1"/>
  <c r="E79" i="11"/>
  <c r="E75" i="11"/>
  <c r="E65" i="11"/>
  <c r="K65" i="11" s="1"/>
  <c r="E66" i="11"/>
  <c r="E67" i="11"/>
  <c r="K67" i="11" s="1"/>
  <c r="E68" i="11"/>
  <c r="E69" i="11"/>
  <c r="E70" i="11"/>
  <c r="E71" i="11"/>
  <c r="K71" i="11" s="1"/>
  <c r="E72" i="11"/>
  <c r="E73" i="11"/>
  <c r="E64" i="11"/>
  <c r="E54" i="11"/>
  <c r="E55" i="11"/>
  <c r="E56" i="11"/>
  <c r="K56" i="11" s="1"/>
  <c r="E57" i="11"/>
  <c r="E58" i="11"/>
  <c r="E59" i="11"/>
  <c r="E60" i="11"/>
  <c r="E61" i="11"/>
  <c r="E62" i="11"/>
  <c r="K62" i="11" s="1"/>
  <c r="E53" i="11"/>
  <c r="E45" i="11"/>
  <c r="K45" i="11" s="1"/>
  <c r="E46" i="11"/>
  <c r="E47" i="11"/>
  <c r="E48" i="11"/>
  <c r="E49" i="11"/>
  <c r="E50" i="11"/>
  <c r="E51" i="11"/>
  <c r="E44" i="11"/>
  <c r="E33" i="11"/>
  <c r="E34" i="11"/>
  <c r="E35" i="11"/>
  <c r="E36" i="11"/>
  <c r="E37" i="11"/>
  <c r="E38" i="11"/>
  <c r="E39" i="11"/>
  <c r="K39" i="11" s="1"/>
  <c r="E40" i="11"/>
  <c r="K40" i="11" s="1"/>
  <c r="E41" i="11"/>
  <c r="E42" i="11"/>
  <c r="E32" i="11"/>
  <c r="E31" i="11"/>
  <c r="D127" i="11"/>
  <c r="D128" i="11"/>
  <c r="K128" i="11" s="1"/>
  <c r="D129" i="11"/>
  <c r="D130" i="11"/>
  <c r="D131" i="11"/>
  <c r="D132" i="11"/>
  <c r="D133" i="11"/>
  <c r="K133" i="11" s="1"/>
  <c r="D126" i="11"/>
  <c r="D101" i="11"/>
  <c r="D102" i="11"/>
  <c r="D103" i="11"/>
  <c r="D104" i="11"/>
  <c r="D105" i="11"/>
  <c r="D106" i="11"/>
  <c r="D107" i="11"/>
  <c r="D108" i="11"/>
  <c r="K108" i="11" s="1"/>
  <c r="D109" i="11"/>
  <c r="D110" i="11"/>
  <c r="D111" i="11"/>
  <c r="D112" i="11"/>
  <c r="D113" i="11"/>
  <c r="D114" i="11"/>
  <c r="D115" i="11"/>
  <c r="D116" i="11"/>
  <c r="K116" i="11" s="1"/>
  <c r="D117" i="11"/>
  <c r="D118" i="11"/>
  <c r="D119" i="11"/>
  <c r="D120" i="11"/>
  <c r="D121" i="11"/>
  <c r="D122" i="11"/>
  <c r="D123" i="11"/>
  <c r="D124" i="11"/>
  <c r="D100" i="11"/>
  <c r="K100" i="11" s="1"/>
  <c r="D99" i="11"/>
  <c r="D94" i="11"/>
  <c r="D95" i="11"/>
  <c r="D96" i="11"/>
  <c r="K96" i="11" s="1"/>
  <c r="D97" i="11"/>
  <c r="D93" i="11"/>
  <c r="D92" i="11"/>
  <c r="D83" i="11"/>
  <c r="D84" i="11"/>
  <c r="D85" i="11"/>
  <c r="D86" i="11"/>
  <c r="D87" i="11"/>
  <c r="K87" i="11" s="1"/>
  <c r="D88" i="11"/>
  <c r="D89" i="11"/>
  <c r="D90" i="11"/>
  <c r="D82" i="11"/>
  <c r="D81" i="11"/>
  <c r="D76" i="11"/>
  <c r="D77" i="11"/>
  <c r="K77" i="11" s="1"/>
  <c r="D78" i="11"/>
  <c r="D79" i="11"/>
  <c r="D75" i="11"/>
  <c r="D65" i="11"/>
  <c r="D66" i="11"/>
  <c r="D67" i="11"/>
  <c r="D68" i="11"/>
  <c r="D69" i="11"/>
  <c r="D70" i="11"/>
  <c r="D71" i="11"/>
  <c r="D72" i="11"/>
  <c r="D73" i="11"/>
  <c r="D64" i="11"/>
  <c r="K64" i="11" s="1"/>
  <c r="D54" i="11"/>
  <c r="K54" i="11" s="1"/>
  <c r="D55" i="11"/>
  <c r="D56" i="11"/>
  <c r="D57" i="11"/>
  <c r="D58" i="11"/>
  <c r="D59" i="11"/>
  <c r="D60" i="11"/>
  <c r="D61" i="11"/>
  <c r="K61" i="11" s="1"/>
  <c r="D62" i="11"/>
  <c r="D53" i="11"/>
  <c r="K53" i="11" s="1"/>
  <c r="D45" i="11"/>
  <c r="D46" i="11"/>
  <c r="D47" i="11"/>
  <c r="K47" i="11" s="1"/>
  <c r="D48" i="11"/>
  <c r="D49" i="11"/>
  <c r="D50" i="11"/>
  <c r="D51" i="11"/>
  <c r="D44" i="11"/>
  <c r="D32" i="11"/>
  <c r="K32" i="11" s="1"/>
  <c r="D33" i="11"/>
  <c r="D34" i="11"/>
  <c r="K34" i="11" s="1"/>
  <c r="D35" i="11"/>
  <c r="K35" i="11" s="1"/>
  <c r="D36" i="11"/>
  <c r="D37" i="11"/>
  <c r="D38" i="11"/>
  <c r="D39" i="11"/>
  <c r="D40" i="11"/>
  <c r="D41" i="11"/>
  <c r="D42" i="11"/>
  <c r="D31" i="11"/>
  <c r="J19" i="11"/>
  <c r="J20" i="11"/>
  <c r="J21" i="11"/>
  <c r="J22" i="11"/>
  <c r="J23" i="11"/>
  <c r="J24" i="11"/>
  <c r="J25" i="11"/>
  <c r="J26" i="11"/>
  <c r="J27" i="11"/>
  <c r="J28" i="11"/>
  <c r="J29" i="11"/>
  <c r="J18" i="11"/>
  <c r="H19" i="11"/>
  <c r="H20" i="11"/>
  <c r="K20" i="11" s="1"/>
  <c r="H21" i="11"/>
  <c r="K21" i="11" s="1"/>
  <c r="H22" i="11"/>
  <c r="H23" i="11"/>
  <c r="H24" i="11"/>
  <c r="H25" i="11"/>
  <c r="H26" i="11"/>
  <c r="H27" i="11"/>
  <c r="H28" i="11"/>
  <c r="H29" i="11"/>
  <c r="H18" i="11"/>
  <c r="G19" i="11"/>
  <c r="G20" i="11"/>
  <c r="G21" i="11"/>
  <c r="G22" i="11"/>
  <c r="G23" i="11"/>
  <c r="G24" i="11"/>
  <c r="G25" i="11"/>
  <c r="K25" i="11" s="1"/>
  <c r="G26" i="11"/>
  <c r="K26" i="11" s="1"/>
  <c r="G27" i="11"/>
  <c r="G28" i="11"/>
  <c r="G29" i="11"/>
  <c r="G18" i="11"/>
  <c r="F19" i="11"/>
  <c r="F20" i="11"/>
  <c r="F21" i="11"/>
  <c r="F22" i="11"/>
  <c r="F23" i="11"/>
  <c r="K23" i="11" s="1"/>
  <c r="F24" i="11"/>
  <c r="F25" i="11"/>
  <c r="F26" i="11"/>
  <c r="F27" i="11"/>
  <c r="F28" i="11"/>
  <c r="K28" i="11" s="1"/>
  <c r="F29" i="11"/>
  <c r="F18" i="11"/>
  <c r="E19" i="11"/>
  <c r="E20" i="11"/>
  <c r="E21" i="11"/>
  <c r="E22" i="11"/>
  <c r="K22" i="11" s="1"/>
  <c r="E23" i="11"/>
  <c r="E24" i="11"/>
  <c r="E25" i="11"/>
  <c r="E26" i="11"/>
  <c r="E27" i="11"/>
  <c r="E28" i="11"/>
  <c r="E29" i="11"/>
  <c r="K29" i="11" s="1"/>
  <c r="E18" i="11"/>
  <c r="D19" i="11"/>
  <c r="D20" i="11"/>
  <c r="D21" i="11"/>
  <c r="D22" i="11"/>
  <c r="D23" i="11"/>
  <c r="D24" i="11"/>
  <c r="D25" i="11"/>
  <c r="D26" i="11"/>
  <c r="D27" i="11"/>
  <c r="K27" i="11" s="1"/>
  <c r="D28" i="11"/>
  <c r="D29" i="11"/>
  <c r="D18" i="11"/>
  <c r="J14" i="11"/>
  <c r="J15" i="11"/>
  <c r="J16" i="11"/>
  <c r="H14" i="11"/>
  <c r="H15" i="11"/>
  <c r="H16" i="11"/>
  <c r="G14" i="11"/>
  <c r="G15" i="11"/>
  <c r="G16" i="11"/>
  <c r="F14" i="11"/>
  <c r="F15" i="11"/>
  <c r="F16" i="11"/>
  <c r="E14" i="11"/>
  <c r="E15" i="11"/>
  <c r="E16" i="11"/>
  <c r="D15" i="11"/>
  <c r="D16" i="11"/>
  <c r="D14" i="11"/>
  <c r="K19" i="11" l="1"/>
  <c r="K14" i="11"/>
  <c r="K24" i="11"/>
  <c r="K16" i="11"/>
  <c r="K18" i="11"/>
  <c r="K107" i="11"/>
  <c r="K103" i="11"/>
  <c r="K130" i="11"/>
  <c r="K115" i="11"/>
  <c r="K89" i="11"/>
  <c r="K85" i="11"/>
  <c r="K111" i="11"/>
  <c r="K15" i="11"/>
  <c r="K30" i="11"/>
  <c r="K153" i="11" s="1"/>
  <c r="K98" i="11"/>
  <c r="K160" i="11" s="1"/>
  <c r="K134" i="11"/>
  <c r="K162" i="11" s="1"/>
  <c r="K91" i="11"/>
  <c r="K159" i="11" s="1"/>
  <c r="K125" i="11"/>
  <c r="K161" i="11" s="1"/>
  <c r="K80" i="11"/>
  <c r="K158" i="11" s="1"/>
  <c r="K63" i="11"/>
  <c r="K156" i="11" s="1"/>
  <c r="K43" i="11"/>
  <c r="K154" i="11" s="1"/>
  <c r="K52" i="11"/>
  <c r="K155" i="11" s="1"/>
  <c r="K74" i="11"/>
  <c r="K157" i="11" s="1"/>
  <c r="I42" i="11"/>
  <c r="I88" i="11"/>
  <c r="I132" i="11"/>
  <c r="I128" i="11"/>
  <c r="I90" i="11"/>
  <c r="I131" i="11"/>
  <c r="I127" i="11"/>
  <c r="I130" i="11"/>
  <c r="I89" i="11"/>
  <c r="I133" i="11"/>
  <c r="I129" i="11"/>
  <c r="I41" i="11"/>
  <c r="I40" i="11"/>
  <c r="L40" i="11" s="1"/>
  <c r="I14" i="11"/>
  <c r="I15" i="11"/>
  <c r="L130" i="11" l="1"/>
  <c r="L89" i="11"/>
  <c r="L129" i="11"/>
  <c r="L128" i="11"/>
  <c r="L133" i="11"/>
  <c r="L131" i="11"/>
  <c r="L42" i="11"/>
  <c r="L41" i="11"/>
  <c r="HF8" i="14"/>
  <c r="L132" i="11"/>
  <c r="L127" i="11"/>
  <c r="GK8" i="14"/>
  <c r="GN8" i="14"/>
  <c r="GZ8" i="14"/>
  <c r="HC8" i="14"/>
  <c r="L88" i="11"/>
  <c r="T58" i="7"/>
  <c r="R58" i="7"/>
  <c r="P58" i="7"/>
  <c r="N58" i="7"/>
  <c r="L58" i="7"/>
  <c r="J58" i="7"/>
  <c r="H58" i="7"/>
  <c r="F58" i="7"/>
  <c r="D58" i="7"/>
  <c r="AR40" i="6" l="1"/>
  <c r="AR41" i="6"/>
  <c r="AR45" i="6"/>
  <c r="AR30" i="6"/>
  <c r="AS30" i="6" s="1"/>
  <c r="AR31" i="6"/>
  <c r="AS31" i="6" s="1"/>
  <c r="AR34" i="6"/>
  <c r="AS34" i="6" s="1"/>
  <c r="AR35" i="6"/>
  <c r="AS35" i="6" s="1"/>
  <c r="AR20" i="6"/>
  <c r="AS20" i="6" s="1"/>
  <c r="J10" i="11"/>
  <c r="G10" i="11"/>
  <c r="J11" i="11"/>
  <c r="H11" i="11"/>
  <c r="J13" i="11"/>
  <c r="D13" i="11"/>
  <c r="J135" i="11"/>
  <c r="E135" i="11"/>
  <c r="J136" i="11"/>
  <c r="G136" i="11"/>
  <c r="J137" i="11"/>
  <c r="G137" i="11"/>
  <c r="K137" i="11" s="1"/>
  <c r="J138" i="11"/>
  <c r="G138" i="11"/>
  <c r="K138" i="11" s="1"/>
  <c r="J139" i="11"/>
  <c r="D139" i="11"/>
  <c r="J140" i="11"/>
  <c r="H140" i="11"/>
  <c r="K140" i="11" s="1"/>
  <c r="J141" i="11"/>
  <c r="F141" i="11"/>
  <c r="J142" i="11"/>
  <c r="D142" i="11"/>
  <c r="J143" i="11"/>
  <c r="D143" i="11"/>
  <c r="J144" i="11"/>
  <c r="E144" i="11"/>
  <c r="J145" i="11"/>
  <c r="F145" i="11"/>
  <c r="K145" i="11" s="1"/>
  <c r="J146" i="11"/>
  <c r="G146" i="11"/>
  <c r="D10" i="11"/>
  <c r="E10" i="11"/>
  <c r="F10" i="11"/>
  <c r="H10" i="11"/>
  <c r="K10" i="11" s="1"/>
  <c r="D11" i="11"/>
  <c r="E11" i="11"/>
  <c r="K11" i="11" s="1"/>
  <c r="F11" i="11"/>
  <c r="G11" i="11"/>
  <c r="E13" i="11"/>
  <c r="F13" i="11"/>
  <c r="G13" i="11"/>
  <c r="H13" i="11"/>
  <c r="K13" i="11" s="1"/>
  <c r="K17" i="11" s="1"/>
  <c r="K152" i="11" s="1"/>
  <c r="D135" i="11"/>
  <c r="F135" i="11"/>
  <c r="G135" i="11"/>
  <c r="H135" i="11"/>
  <c r="D136" i="11"/>
  <c r="K136" i="11" s="1"/>
  <c r="E136" i="11"/>
  <c r="F136" i="11"/>
  <c r="H136" i="11"/>
  <c r="D137" i="11"/>
  <c r="E137" i="11"/>
  <c r="F137" i="11"/>
  <c r="H137" i="11"/>
  <c r="D138" i="11"/>
  <c r="E138" i="11"/>
  <c r="F138" i="11"/>
  <c r="H138" i="11"/>
  <c r="E139" i="11"/>
  <c r="F139" i="11"/>
  <c r="G139" i="11"/>
  <c r="H139" i="11"/>
  <c r="D140" i="11"/>
  <c r="E140" i="11"/>
  <c r="F140" i="11"/>
  <c r="G140" i="11"/>
  <c r="D141" i="11"/>
  <c r="E141" i="11"/>
  <c r="G141" i="11"/>
  <c r="H141" i="11"/>
  <c r="E142" i="11"/>
  <c r="K142" i="11" s="1"/>
  <c r="F142" i="11"/>
  <c r="G142" i="11"/>
  <c r="H142" i="11"/>
  <c r="E143" i="11"/>
  <c r="F143" i="11"/>
  <c r="G143" i="11"/>
  <c r="H143" i="11"/>
  <c r="D144" i="11"/>
  <c r="F144" i="11"/>
  <c r="G144" i="11"/>
  <c r="K144" i="11" s="1"/>
  <c r="H144" i="11"/>
  <c r="D145" i="11"/>
  <c r="E145" i="11"/>
  <c r="G145" i="11"/>
  <c r="H145" i="11"/>
  <c r="D146" i="11"/>
  <c r="E146" i="11"/>
  <c r="K146" i="11" s="1"/>
  <c r="F146" i="11"/>
  <c r="H146" i="11"/>
  <c r="T55" i="7"/>
  <c r="T52" i="7"/>
  <c r="R55" i="7"/>
  <c r="P55" i="7"/>
  <c r="N55" i="7"/>
  <c r="L55" i="7"/>
  <c r="J55" i="7"/>
  <c r="H55" i="7"/>
  <c r="F55" i="7"/>
  <c r="D55" i="7"/>
  <c r="R52" i="7"/>
  <c r="D52" i="7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P52" i="7"/>
  <c r="N52" i="7"/>
  <c r="L52" i="7"/>
  <c r="J52" i="7"/>
  <c r="H52" i="7"/>
  <c r="F52" i="7"/>
  <c r="D1" i="10"/>
  <c r="K3" i="11"/>
  <c r="E41" i="7"/>
  <c r="E40" i="7"/>
  <c r="E39" i="7"/>
  <c r="E38" i="7"/>
  <c r="E37" i="7"/>
  <c r="E36" i="7"/>
  <c r="E35" i="7"/>
  <c r="AG69" i="6"/>
  <c r="E34" i="7"/>
  <c r="E33" i="7"/>
  <c r="E32" i="7"/>
  <c r="E31" i="7"/>
  <c r="E30" i="7"/>
  <c r="E29" i="7"/>
  <c r="E27" i="7"/>
  <c r="E26" i="7"/>
  <c r="E25" i="7"/>
  <c r="E24" i="7"/>
  <c r="E23" i="7"/>
  <c r="E22" i="7"/>
  <c r="E21" i="7"/>
  <c r="E19" i="7"/>
  <c r="E17" i="7"/>
  <c r="E15" i="7"/>
  <c r="E14" i="7"/>
  <c r="E13" i="7"/>
  <c r="AR48" i="6"/>
  <c r="AS48" i="6" s="1"/>
  <c r="E12" i="7"/>
  <c r="E10" i="7"/>
  <c r="AR22" i="6"/>
  <c r="AS22" i="6" s="1"/>
  <c r="AR28" i="6"/>
  <c r="AS28" i="6" s="1"/>
  <c r="S5" i="7"/>
  <c r="M5" i="7"/>
  <c r="T5" i="7" s="1"/>
  <c r="U5" i="7" s="1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H69" i="6"/>
  <c r="AI69" i="6"/>
  <c r="AJ69" i="6"/>
  <c r="AK69" i="6"/>
  <c r="AL69" i="6"/>
  <c r="AM69" i="6"/>
  <c r="AN69" i="6"/>
  <c r="AO69" i="6"/>
  <c r="AP69" i="6"/>
  <c r="AQ69" i="6"/>
  <c r="D69" i="6"/>
  <c r="AN3" i="6"/>
  <c r="AO3" i="6"/>
  <c r="AP3" i="6"/>
  <c r="AQ3" i="6"/>
  <c r="AR37" i="6"/>
  <c r="AS37" i="6" s="1"/>
  <c r="AR36" i="6"/>
  <c r="AR42" i="6"/>
  <c r="AS42" i="6" s="1"/>
  <c r="AR32" i="6"/>
  <c r="AT32" i="6" s="1"/>
  <c r="AU32" i="6" s="1"/>
  <c r="AR52" i="6"/>
  <c r="AS52" i="6" s="1"/>
  <c r="K143" i="11" l="1"/>
  <c r="K139" i="11"/>
  <c r="K135" i="11"/>
  <c r="K141" i="11"/>
  <c r="K163" i="11"/>
  <c r="K165" i="11"/>
  <c r="K164" i="11"/>
  <c r="K166" i="11"/>
  <c r="K12" i="11"/>
  <c r="K151" i="11" s="1"/>
  <c r="L15" i="11"/>
  <c r="E7" i="7"/>
  <c r="Q16" i="7"/>
  <c r="E20" i="7"/>
  <c r="E8" i="7"/>
  <c r="E9" i="7"/>
  <c r="E18" i="7"/>
  <c r="E16" i="7"/>
  <c r="AR39" i="6"/>
  <c r="AT39" i="6" s="1"/>
  <c r="AU39" i="6" s="1"/>
  <c r="E11" i="7"/>
  <c r="E28" i="7"/>
  <c r="AT37" i="6"/>
  <c r="AU37" i="6" s="1"/>
  <c r="F17" i="7"/>
  <c r="F21" i="7"/>
  <c r="G22" i="7"/>
  <c r="F22" i="7"/>
  <c r="F23" i="7"/>
  <c r="F24" i="7"/>
  <c r="G25" i="7"/>
  <c r="F25" i="7"/>
  <c r="F26" i="7"/>
  <c r="F27" i="7"/>
  <c r="F28" i="7"/>
  <c r="F29" i="7"/>
  <c r="F30" i="7"/>
  <c r="F31" i="7"/>
  <c r="F32" i="7"/>
  <c r="F33" i="7"/>
  <c r="F34" i="7"/>
  <c r="AR38" i="6"/>
  <c r="AS38" i="6" s="1"/>
  <c r="AR33" i="6"/>
  <c r="AT33" i="6" s="1"/>
  <c r="AU33" i="6" s="1"/>
  <c r="AR24" i="6"/>
  <c r="AS24" i="6" s="1"/>
  <c r="AR49" i="6"/>
  <c r="AT49" i="6" s="1"/>
  <c r="AU49" i="6" s="1"/>
  <c r="F13" i="7"/>
  <c r="AR23" i="6"/>
  <c r="AT23" i="6" s="1"/>
  <c r="AU23" i="6" s="1"/>
  <c r="AR21" i="6"/>
  <c r="AS21" i="6" s="1"/>
  <c r="AR50" i="6"/>
  <c r="AT50" i="6" s="1"/>
  <c r="AU50" i="6" s="1"/>
  <c r="AR46" i="6"/>
  <c r="AT46" i="6" s="1"/>
  <c r="AU46" i="6" s="1"/>
  <c r="AR54" i="6"/>
  <c r="AS54" i="6" s="1"/>
  <c r="AR44" i="6"/>
  <c r="AS44" i="6" s="1"/>
  <c r="AR29" i="6"/>
  <c r="AS29" i="6" s="1"/>
  <c r="AR26" i="6"/>
  <c r="AT26" i="6" s="1"/>
  <c r="AU26" i="6" s="1"/>
  <c r="L14" i="11"/>
  <c r="Q19" i="7"/>
  <c r="P16" i="7"/>
  <c r="P20" i="7"/>
  <c r="O18" i="7"/>
  <c r="O14" i="7"/>
  <c r="N16" i="7"/>
  <c r="N20" i="7"/>
  <c r="N38" i="7"/>
  <c r="N39" i="7"/>
  <c r="N40" i="7"/>
  <c r="N41" i="7"/>
  <c r="AT48" i="6"/>
  <c r="AU48" i="6" s="1"/>
  <c r="AR25" i="6"/>
  <c r="AS25" i="6" s="1"/>
  <c r="GE8" i="14"/>
  <c r="G34" i="7"/>
  <c r="G31" i="7"/>
  <c r="F9" i="7"/>
  <c r="F11" i="7"/>
  <c r="F8" i="7"/>
  <c r="O7" i="7"/>
  <c r="N8" i="7"/>
  <c r="Q9" i="7"/>
  <c r="F10" i="7"/>
  <c r="G13" i="7"/>
  <c r="P15" i="7"/>
  <c r="N15" i="7"/>
  <c r="G21" i="7"/>
  <c r="G24" i="7"/>
  <c r="G26" i="7"/>
  <c r="G32" i="7"/>
  <c r="N35" i="7"/>
  <c r="P41" i="7"/>
  <c r="Q10" i="7"/>
  <c r="G10" i="7"/>
  <c r="O11" i="7"/>
  <c r="Q12" i="7"/>
  <c r="G17" i="7"/>
  <c r="G23" i="7"/>
  <c r="G27" i="7"/>
  <c r="G28" i="7"/>
  <c r="G29" i="7"/>
  <c r="G30" i="7"/>
  <c r="G33" i="7"/>
  <c r="P36" i="7"/>
  <c r="N36" i="7"/>
  <c r="P37" i="7"/>
  <c r="P39" i="7"/>
  <c r="P40" i="7"/>
  <c r="Q6" i="7"/>
  <c r="O6" i="7"/>
  <c r="G7" i="7"/>
  <c r="F7" i="7"/>
  <c r="P8" i="7"/>
  <c r="P9" i="7"/>
  <c r="P10" i="7"/>
  <c r="N10" i="7"/>
  <c r="Q11" i="7"/>
  <c r="P12" i="7"/>
  <c r="N12" i="7"/>
  <c r="G12" i="7"/>
  <c r="F12" i="7"/>
  <c r="O13" i="7"/>
  <c r="Q14" i="7"/>
  <c r="G16" i="7"/>
  <c r="F16" i="7"/>
  <c r="O17" i="7"/>
  <c r="Q18" i="7"/>
  <c r="P19" i="7"/>
  <c r="N19" i="7"/>
  <c r="G20" i="7"/>
  <c r="F20" i="7"/>
  <c r="O21" i="7"/>
  <c r="Q22" i="7"/>
  <c r="O22" i="7"/>
  <c r="Q23" i="7"/>
  <c r="O23" i="7"/>
  <c r="Q24" i="7"/>
  <c r="O24" i="7"/>
  <c r="Q25" i="7"/>
  <c r="O25" i="7"/>
  <c r="Q26" i="7"/>
  <c r="O26" i="7"/>
  <c r="Q27" i="7"/>
  <c r="O27" i="7"/>
  <c r="Q28" i="7"/>
  <c r="O28" i="7"/>
  <c r="Q29" i="7"/>
  <c r="O29" i="7"/>
  <c r="Q30" i="7"/>
  <c r="O30" i="7"/>
  <c r="Q31" i="7"/>
  <c r="O31" i="7"/>
  <c r="Q32" i="7"/>
  <c r="O32" i="7"/>
  <c r="Q33" i="7"/>
  <c r="O33" i="7"/>
  <c r="Q34" i="7"/>
  <c r="O34" i="7"/>
  <c r="Q35" i="7"/>
  <c r="O35" i="7"/>
  <c r="G35" i="7"/>
  <c r="F35" i="7"/>
  <c r="G36" i="7"/>
  <c r="F36" i="7"/>
  <c r="G37" i="7"/>
  <c r="F37" i="7"/>
  <c r="G38" i="7"/>
  <c r="F38" i="7"/>
  <c r="G39" i="7"/>
  <c r="F39" i="7"/>
  <c r="G40" i="7"/>
  <c r="F40" i="7"/>
  <c r="G41" i="7"/>
  <c r="F41" i="7"/>
  <c r="I6" i="7"/>
  <c r="K6" i="7"/>
  <c r="H8" i="7"/>
  <c r="H10" i="7"/>
  <c r="H12" i="7"/>
  <c r="H14" i="7"/>
  <c r="H16" i="7"/>
  <c r="H18" i="7"/>
  <c r="H20" i="7"/>
  <c r="H22" i="7"/>
  <c r="H24" i="7"/>
  <c r="H26" i="7"/>
  <c r="H28" i="7"/>
  <c r="H30" i="7"/>
  <c r="H32" i="7"/>
  <c r="H34" i="7"/>
  <c r="H36" i="7"/>
  <c r="H38" i="7"/>
  <c r="H40" i="7"/>
  <c r="I7" i="7"/>
  <c r="I8" i="7"/>
  <c r="I9" i="7"/>
  <c r="I10" i="7"/>
  <c r="I11" i="7"/>
  <c r="I12" i="7"/>
  <c r="I13" i="7"/>
  <c r="I14" i="7"/>
  <c r="I15" i="7"/>
  <c r="I16" i="7"/>
  <c r="I17" i="7"/>
  <c r="I18" i="7"/>
  <c r="P6" i="7"/>
  <c r="N7" i="7"/>
  <c r="E6" i="7"/>
  <c r="Q7" i="7"/>
  <c r="N9" i="7"/>
  <c r="N37" i="7"/>
  <c r="P38" i="7"/>
  <c r="R6" i="7"/>
  <c r="G6" i="7"/>
  <c r="F6" i="7"/>
  <c r="P7" i="7"/>
  <c r="N6" i="7"/>
  <c r="Q8" i="7"/>
  <c r="P11" i="7"/>
  <c r="N11" i="7"/>
  <c r="Q13" i="7"/>
  <c r="P14" i="7"/>
  <c r="N14" i="7"/>
  <c r="G14" i="7"/>
  <c r="F14" i="7"/>
  <c r="O15" i="7"/>
  <c r="G15" i="7"/>
  <c r="F15" i="7"/>
  <c r="O16" i="7"/>
  <c r="Q17" i="7"/>
  <c r="P18" i="7"/>
  <c r="N18" i="7"/>
  <c r="G19" i="7"/>
  <c r="F19" i="7"/>
  <c r="O20" i="7"/>
  <c r="Q21" i="7"/>
  <c r="Q36" i="7"/>
  <c r="O36" i="7"/>
  <c r="Q37" i="7"/>
  <c r="O37" i="7"/>
  <c r="Q38" i="7"/>
  <c r="O38" i="7"/>
  <c r="Q39" i="7"/>
  <c r="O39" i="7"/>
  <c r="Q40" i="7"/>
  <c r="O40" i="7"/>
  <c r="Q41" i="7"/>
  <c r="O41" i="7"/>
  <c r="O8" i="7"/>
  <c r="G8" i="7"/>
  <c r="O9" i="7"/>
  <c r="G9" i="7"/>
  <c r="O10" i="7"/>
  <c r="G11" i="7"/>
  <c r="O12" i="7"/>
  <c r="P13" i="7"/>
  <c r="N13" i="7"/>
  <c r="Q15" i="7"/>
  <c r="P17" i="7"/>
  <c r="N17" i="7"/>
  <c r="G18" i="7"/>
  <c r="F18" i="7"/>
  <c r="O19" i="7"/>
  <c r="Q20" i="7"/>
  <c r="P21" i="7"/>
  <c r="N21" i="7"/>
  <c r="P22" i="7"/>
  <c r="N22" i="7"/>
  <c r="P23" i="7"/>
  <c r="N23" i="7"/>
  <c r="P24" i="7"/>
  <c r="N24" i="7"/>
  <c r="P25" i="7"/>
  <c r="N25" i="7"/>
  <c r="P26" i="7"/>
  <c r="N26" i="7"/>
  <c r="P27" i="7"/>
  <c r="N27" i="7"/>
  <c r="P28" i="7"/>
  <c r="N28" i="7"/>
  <c r="P29" i="7"/>
  <c r="N29" i="7"/>
  <c r="P30" i="7"/>
  <c r="N30" i="7"/>
  <c r="P31" i="7"/>
  <c r="N31" i="7"/>
  <c r="P32" i="7"/>
  <c r="N32" i="7"/>
  <c r="P33" i="7"/>
  <c r="N33" i="7"/>
  <c r="P34" i="7"/>
  <c r="N34" i="7"/>
  <c r="P35" i="7"/>
  <c r="H6" i="7"/>
  <c r="L6" i="7"/>
  <c r="J6" i="7"/>
  <c r="H7" i="7"/>
  <c r="H9" i="7"/>
  <c r="H11" i="7"/>
  <c r="H13" i="7"/>
  <c r="H15" i="7"/>
  <c r="H17" i="7"/>
  <c r="H19" i="7"/>
  <c r="H21" i="7"/>
  <c r="H23" i="7"/>
  <c r="H25" i="7"/>
  <c r="H27" i="7"/>
  <c r="H29" i="7"/>
  <c r="H31" i="7"/>
  <c r="H33" i="7"/>
  <c r="H35" i="7"/>
  <c r="H37" i="7"/>
  <c r="H39" i="7"/>
  <c r="H41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K7" i="7"/>
  <c r="L8" i="7"/>
  <c r="J8" i="7"/>
  <c r="K9" i="7"/>
  <c r="L10" i="7"/>
  <c r="J10" i="7"/>
  <c r="K11" i="7"/>
  <c r="L12" i="7"/>
  <c r="J12" i="7"/>
  <c r="K13" i="7"/>
  <c r="L14" i="7"/>
  <c r="J14" i="7"/>
  <c r="K15" i="7"/>
  <c r="L16" i="7"/>
  <c r="J16" i="7"/>
  <c r="K17" i="7"/>
  <c r="L18" i="7"/>
  <c r="J18" i="7"/>
  <c r="K19" i="7"/>
  <c r="L20" i="7"/>
  <c r="J20" i="7"/>
  <c r="K21" i="7"/>
  <c r="L22" i="7"/>
  <c r="J22" i="7"/>
  <c r="K23" i="7"/>
  <c r="L24" i="7"/>
  <c r="J24" i="7"/>
  <c r="K25" i="7"/>
  <c r="L26" i="7"/>
  <c r="J26" i="7"/>
  <c r="K27" i="7"/>
  <c r="L28" i="7"/>
  <c r="J28" i="7"/>
  <c r="K29" i="7"/>
  <c r="L30" i="7"/>
  <c r="J30" i="7"/>
  <c r="K31" i="7"/>
  <c r="L32" i="7"/>
  <c r="J32" i="7"/>
  <c r="K33" i="7"/>
  <c r="L34" i="7"/>
  <c r="J34" i="7"/>
  <c r="K35" i="7"/>
  <c r="L36" i="7"/>
  <c r="J36" i="7"/>
  <c r="K37" i="7"/>
  <c r="L38" i="7"/>
  <c r="J38" i="7"/>
  <c r="K39" i="7"/>
  <c r="L40" i="7"/>
  <c r="J40" i="7"/>
  <c r="K41" i="7"/>
  <c r="L7" i="7"/>
  <c r="J7" i="7"/>
  <c r="K8" i="7"/>
  <c r="L9" i="7"/>
  <c r="J9" i="7"/>
  <c r="K10" i="7"/>
  <c r="L11" i="7"/>
  <c r="J11" i="7"/>
  <c r="K12" i="7"/>
  <c r="L13" i="7"/>
  <c r="J13" i="7"/>
  <c r="K14" i="7"/>
  <c r="L15" i="7"/>
  <c r="J15" i="7"/>
  <c r="K16" i="7"/>
  <c r="L17" i="7"/>
  <c r="J17" i="7"/>
  <c r="K18" i="7"/>
  <c r="L19" i="7"/>
  <c r="J19" i="7"/>
  <c r="K20" i="7"/>
  <c r="L21" i="7"/>
  <c r="J21" i="7"/>
  <c r="K22" i="7"/>
  <c r="L23" i="7"/>
  <c r="J23" i="7"/>
  <c r="K24" i="7"/>
  <c r="L25" i="7"/>
  <c r="J25" i="7"/>
  <c r="K26" i="7"/>
  <c r="L27" i="7"/>
  <c r="J27" i="7"/>
  <c r="K28" i="7"/>
  <c r="L29" i="7"/>
  <c r="J29" i="7"/>
  <c r="K30" i="7"/>
  <c r="L31" i="7"/>
  <c r="J31" i="7"/>
  <c r="K32" i="7"/>
  <c r="L33" i="7"/>
  <c r="J33" i="7"/>
  <c r="K34" i="7"/>
  <c r="L35" i="7"/>
  <c r="J35" i="7"/>
  <c r="K36" i="7"/>
  <c r="L37" i="7"/>
  <c r="J37" i="7"/>
  <c r="K38" i="7"/>
  <c r="L39" i="7"/>
  <c r="J39" i="7"/>
  <c r="K40" i="7"/>
  <c r="L41" i="7"/>
  <c r="J41" i="7"/>
  <c r="AR118" i="6"/>
  <c r="AS118" i="6" s="1"/>
  <c r="R20" i="7"/>
  <c r="AR115" i="6"/>
  <c r="AS115" i="6" s="1"/>
  <c r="AR116" i="6"/>
  <c r="AS116" i="6" s="1"/>
  <c r="AR27" i="6"/>
  <c r="AS27" i="6" s="1"/>
  <c r="AR51" i="6"/>
  <c r="AT51" i="6" s="1"/>
  <c r="AU51" i="6" s="1"/>
  <c r="AR47" i="6"/>
  <c r="AS47" i="6" s="1"/>
  <c r="AR43" i="6"/>
  <c r="AS43" i="6" s="1"/>
  <c r="AR121" i="6"/>
  <c r="AS121" i="6" s="1"/>
  <c r="R13" i="7"/>
  <c r="R22" i="7"/>
  <c r="R23" i="7"/>
  <c r="R24" i="7"/>
  <c r="R33" i="7"/>
  <c r="R38" i="7"/>
  <c r="R41" i="7"/>
  <c r="AT30" i="6"/>
  <c r="AU30" i="6" s="1"/>
  <c r="AT41" i="6"/>
  <c r="AU41" i="6" s="1"/>
  <c r="AS41" i="6"/>
  <c r="R25" i="7"/>
  <c r="AS32" i="6"/>
  <c r="AT22" i="6"/>
  <c r="AU22" i="6" s="1"/>
  <c r="I139" i="11"/>
  <c r="I137" i="11"/>
  <c r="R19" i="7"/>
  <c r="AT31" i="6"/>
  <c r="AU31" i="6" s="1"/>
  <c r="AT20" i="6"/>
  <c r="AU20" i="6" s="1"/>
  <c r="AR119" i="6"/>
  <c r="AS45" i="6"/>
  <c r="AT45" i="6"/>
  <c r="AU45" i="6" s="1"/>
  <c r="R28" i="7"/>
  <c r="R29" i="7"/>
  <c r="AS39" i="6"/>
  <c r="I115" i="11"/>
  <c r="L115" i="11" s="1"/>
  <c r="AS50" i="6"/>
  <c r="AT28" i="6"/>
  <c r="AU28" i="6" s="1"/>
  <c r="R15" i="7"/>
  <c r="R16" i="7"/>
  <c r="R30" i="7"/>
  <c r="R31" i="7"/>
  <c r="R32" i="7"/>
  <c r="R36" i="7"/>
  <c r="R39" i="7"/>
  <c r="R40" i="7"/>
  <c r="I83" i="11"/>
  <c r="I100" i="11"/>
  <c r="L100" i="11" s="1"/>
  <c r="I97" i="11"/>
  <c r="L97" i="11" s="1"/>
  <c r="I94" i="11"/>
  <c r="L94" i="11" s="1"/>
  <c r="I67" i="11"/>
  <c r="L67" i="11" s="1"/>
  <c r="AR62" i="6"/>
  <c r="AS62" i="6" s="1"/>
  <c r="AR58" i="6"/>
  <c r="AS58" i="6" s="1"/>
  <c r="AR123" i="6"/>
  <c r="AT123" i="6" s="1"/>
  <c r="AU123" i="6" s="1"/>
  <c r="AR114" i="6"/>
  <c r="AS114" i="6" s="1"/>
  <c r="AR110" i="6"/>
  <c r="AS110" i="6" s="1"/>
  <c r="AR101" i="6"/>
  <c r="AS101" i="6" s="1"/>
  <c r="AR96" i="6"/>
  <c r="AS96" i="6" s="1"/>
  <c r="AR90" i="6"/>
  <c r="AS90" i="6" s="1"/>
  <c r="AR82" i="6"/>
  <c r="AS82" i="6" s="1"/>
  <c r="AR17" i="6"/>
  <c r="AT17" i="6" s="1"/>
  <c r="AU17" i="6" s="1"/>
  <c r="AR6" i="6"/>
  <c r="AT6" i="6" s="1"/>
  <c r="AU6" i="6" s="1"/>
  <c r="AR131" i="6"/>
  <c r="AS131" i="6" s="1"/>
  <c r="R8" i="7"/>
  <c r="AR104" i="6"/>
  <c r="AS104" i="6" s="1"/>
  <c r="AR100" i="6"/>
  <c r="AT100" i="6" s="1"/>
  <c r="AU100" i="6" s="1"/>
  <c r="AR89" i="6"/>
  <c r="AS89" i="6" s="1"/>
  <c r="AR85" i="6"/>
  <c r="AS85" i="6" s="1"/>
  <c r="AR81" i="6"/>
  <c r="AS81" i="6" s="1"/>
  <c r="AR13" i="6"/>
  <c r="AS13" i="6" s="1"/>
  <c r="AR128" i="6"/>
  <c r="AS128" i="6" s="1"/>
  <c r="AR111" i="6"/>
  <c r="AS111" i="6" s="1"/>
  <c r="AR130" i="6"/>
  <c r="AS130" i="6" s="1"/>
  <c r="AR126" i="6"/>
  <c r="AS126" i="6" s="1"/>
  <c r="AR113" i="6"/>
  <c r="AS113" i="6" s="1"/>
  <c r="AR109" i="6"/>
  <c r="AS109" i="6" s="1"/>
  <c r="AR80" i="6"/>
  <c r="AS80" i="6" s="1"/>
  <c r="I122" i="11"/>
  <c r="I119" i="11"/>
  <c r="L119" i="11" s="1"/>
  <c r="I116" i="11"/>
  <c r="I50" i="11"/>
  <c r="L50" i="11" s="1"/>
  <c r="I29" i="11"/>
  <c r="AR106" i="6"/>
  <c r="AS106" i="6" s="1"/>
  <c r="AR120" i="6"/>
  <c r="AS120" i="6" s="1"/>
  <c r="R9" i="7"/>
  <c r="AR107" i="6"/>
  <c r="AS107" i="6" s="1"/>
  <c r="AT34" i="6"/>
  <c r="AU34" i="6" s="1"/>
  <c r="AT35" i="6"/>
  <c r="AU35" i="6" s="1"/>
  <c r="AR86" i="6"/>
  <c r="AS86" i="6" s="1"/>
  <c r="AR112" i="6"/>
  <c r="AS112" i="6" s="1"/>
  <c r="AR98" i="6"/>
  <c r="AS98" i="6" s="1"/>
  <c r="AR103" i="6"/>
  <c r="AS103" i="6" s="1"/>
  <c r="AR77" i="6"/>
  <c r="AS77" i="6" s="1"/>
  <c r="R7" i="7"/>
  <c r="AR76" i="6"/>
  <c r="AR64" i="6"/>
  <c r="AS64" i="6" s="1"/>
  <c r="AR129" i="6"/>
  <c r="AS129" i="6" s="1"/>
  <c r="AR127" i="6"/>
  <c r="AS127" i="6" s="1"/>
  <c r="R17" i="7"/>
  <c r="R18" i="7"/>
  <c r="R10" i="7"/>
  <c r="R11" i="7"/>
  <c r="AR105" i="6"/>
  <c r="AR87" i="6"/>
  <c r="AS87" i="6" s="1"/>
  <c r="AR83" i="6"/>
  <c r="AS83" i="6" s="1"/>
  <c r="AR117" i="6"/>
  <c r="AR125" i="6"/>
  <c r="AS125" i="6" s="1"/>
  <c r="AR108" i="6"/>
  <c r="AS108" i="6" s="1"/>
  <c r="AR92" i="6"/>
  <c r="AS92" i="6" s="1"/>
  <c r="AR88" i="6"/>
  <c r="AT88" i="6" s="1"/>
  <c r="AU88" i="6" s="1"/>
  <c r="AR84" i="6"/>
  <c r="AS84" i="6" s="1"/>
  <c r="AR74" i="6"/>
  <c r="AS74" i="6" s="1"/>
  <c r="AR66" i="6"/>
  <c r="AS66" i="6" s="1"/>
  <c r="AR97" i="6"/>
  <c r="AS97" i="6" s="1"/>
  <c r="AR91" i="6"/>
  <c r="AS91" i="6" s="1"/>
  <c r="AR122" i="6"/>
  <c r="AS122" i="6" s="1"/>
  <c r="R12" i="7"/>
  <c r="R26" i="7"/>
  <c r="R27" i="7"/>
  <c r="R14" i="7"/>
  <c r="R21" i="7"/>
  <c r="R34" i="7"/>
  <c r="R37" i="7"/>
  <c r="AR124" i="6"/>
  <c r="AS124" i="6" s="1"/>
  <c r="AR78" i="6"/>
  <c r="AT78" i="6" s="1"/>
  <c r="AU78" i="6" s="1"/>
  <c r="I143" i="11"/>
  <c r="I142" i="11"/>
  <c r="I124" i="11"/>
  <c r="L124" i="11" s="1"/>
  <c r="I104" i="11"/>
  <c r="L104" i="11" s="1"/>
  <c r="I79" i="11"/>
  <c r="I76" i="11"/>
  <c r="L76" i="11" s="1"/>
  <c r="I51" i="11"/>
  <c r="L51" i="11" s="1"/>
  <c r="I44" i="11"/>
  <c r="I106" i="11"/>
  <c r="L106" i="11" s="1"/>
  <c r="I84" i="11"/>
  <c r="I62" i="11"/>
  <c r="L62" i="11" s="1"/>
  <c r="I61" i="11"/>
  <c r="I60" i="11"/>
  <c r="I58" i="11"/>
  <c r="L58" i="11" s="1"/>
  <c r="AR95" i="6"/>
  <c r="AS95" i="6" s="1"/>
  <c r="AR75" i="6"/>
  <c r="AS75" i="6" s="1"/>
  <c r="AR79" i="6"/>
  <c r="AS79" i="6" s="1"/>
  <c r="R35" i="7"/>
  <c r="I135" i="11"/>
  <c r="I111" i="11"/>
  <c r="L111" i="11" s="1"/>
  <c r="I110" i="11"/>
  <c r="L110" i="11" s="1"/>
  <c r="I108" i="11"/>
  <c r="L108" i="11" s="1"/>
  <c r="I71" i="11"/>
  <c r="L71" i="11" s="1"/>
  <c r="I21" i="11"/>
  <c r="AR73" i="6"/>
  <c r="AS73" i="6" s="1"/>
  <c r="AR71" i="6"/>
  <c r="AS71" i="6" s="1"/>
  <c r="I144" i="11"/>
  <c r="I138" i="11"/>
  <c r="I120" i="11"/>
  <c r="L120" i="11" s="1"/>
  <c r="I117" i="11"/>
  <c r="I112" i="11"/>
  <c r="L112" i="11" s="1"/>
  <c r="I107" i="11"/>
  <c r="L107" i="11" s="1"/>
  <c r="I102" i="11"/>
  <c r="L102" i="11" s="1"/>
  <c r="I101" i="11"/>
  <c r="L101" i="11" s="1"/>
  <c r="I93" i="11"/>
  <c r="L93" i="11" s="1"/>
  <c r="I92" i="11"/>
  <c r="I75" i="11"/>
  <c r="I57" i="11"/>
  <c r="I25" i="11"/>
  <c r="I24" i="11"/>
  <c r="I23" i="11"/>
  <c r="L23" i="11" s="1"/>
  <c r="I145" i="11"/>
  <c r="I140" i="11"/>
  <c r="L140" i="11" s="1"/>
  <c r="I126" i="11"/>
  <c r="I134" i="11" s="1"/>
  <c r="J162" i="11" s="1"/>
  <c r="I121" i="11"/>
  <c r="I118" i="11"/>
  <c r="L118" i="11" s="1"/>
  <c r="I113" i="11"/>
  <c r="I103" i="11"/>
  <c r="L103" i="11" s="1"/>
  <c r="I87" i="11"/>
  <c r="I86" i="11"/>
  <c r="L86" i="11" s="1"/>
  <c r="I77" i="11"/>
  <c r="L77" i="11" s="1"/>
  <c r="I70" i="11"/>
  <c r="I69" i="11"/>
  <c r="I48" i="11"/>
  <c r="L48" i="11" s="1"/>
  <c r="I33" i="11"/>
  <c r="L33" i="11" s="1"/>
  <c r="AR63" i="6"/>
  <c r="AS63" i="6" s="1"/>
  <c r="AR59" i="6"/>
  <c r="AS59" i="6" s="1"/>
  <c r="AR61" i="6"/>
  <c r="AS61" i="6" s="1"/>
  <c r="AR57" i="6"/>
  <c r="AS57" i="6" s="1"/>
  <c r="AR53" i="6"/>
  <c r="AS53" i="6" s="1"/>
  <c r="AR65" i="6"/>
  <c r="AS65" i="6" s="1"/>
  <c r="I146" i="11"/>
  <c r="I141" i="11"/>
  <c r="I136" i="11"/>
  <c r="I123" i="11"/>
  <c r="L123" i="11" s="1"/>
  <c r="I114" i="11"/>
  <c r="L114" i="11" s="1"/>
  <c r="I109" i="11"/>
  <c r="I105" i="11"/>
  <c r="L105" i="11" s="1"/>
  <c r="I99" i="11"/>
  <c r="I96" i="11"/>
  <c r="L96" i="11" s="1"/>
  <c r="I95" i="11"/>
  <c r="L95" i="11" s="1"/>
  <c r="I82" i="11"/>
  <c r="L82" i="11" s="1"/>
  <c r="I81" i="11"/>
  <c r="I66" i="11"/>
  <c r="I54" i="11"/>
  <c r="L54" i="11" s="1"/>
  <c r="I37" i="11"/>
  <c r="L37" i="11" s="1"/>
  <c r="I11" i="11"/>
  <c r="AR56" i="6"/>
  <c r="AT56" i="6" s="1"/>
  <c r="AU56" i="6" s="1"/>
  <c r="AR102" i="6"/>
  <c r="AT102" i="6" s="1"/>
  <c r="AU102" i="6" s="1"/>
  <c r="AR94" i="6"/>
  <c r="AR5" i="6"/>
  <c r="AS5" i="6" s="1"/>
  <c r="AR15" i="6"/>
  <c r="AS15" i="6" s="1"/>
  <c r="AR8" i="6"/>
  <c r="AS8" i="6" s="1"/>
  <c r="I36" i="11"/>
  <c r="L36" i="11" s="1"/>
  <c r="I35" i="11"/>
  <c r="L35" i="11" s="1"/>
  <c r="I20" i="11"/>
  <c r="I19" i="11"/>
  <c r="L19" i="11" s="1"/>
  <c r="I16" i="11"/>
  <c r="I13" i="11"/>
  <c r="I32" i="11"/>
  <c r="L32" i="11" s="1"/>
  <c r="I31" i="11"/>
  <c r="L31" i="11" s="1"/>
  <c r="I10" i="11"/>
  <c r="I28" i="11"/>
  <c r="I27" i="11"/>
  <c r="L27" i="11" s="1"/>
  <c r="AR93" i="6"/>
  <c r="AR99" i="6"/>
  <c r="AR60" i="6"/>
  <c r="AS60" i="6" s="1"/>
  <c r="AR55" i="6"/>
  <c r="AS55" i="6" s="1"/>
  <c r="AR72" i="6"/>
  <c r="AT72" i="6" s="1"/>
  <c r="AR70" i="6"/>
  <c r="AS70" i="6" s="1"/>
  <c r="AR9" i="6"/>
  <c r="AR16" i="6"/>
  <c r="AS16" i="6" s="1"/>
  <c r="AR12" i="6"/>
  <c r="AS12" i="6" s="1"/>
  <c r="AR7" i="6"/>
  <c r="AS7" i="6" s="1"/>
  <c r="AT42" i="6"/>
  <c r="AU42" i="6" s="1"/>
  <c r="AS33" i="6"/>
  <c r="AR19" i="6"/>
  <c r="AS19" i="6" s="1"/>
  <c r="AR4" i="6"/>
  <c r="AS4" i="6" s="1"/>
  <c r="AR18" i="6"/>
  <c r="AS18" i="6" s="1"/>
  <c r="AT52" i="6"/>
  <c r="AU52" i="6" s="1"/>
  <c r="AT36" i="6"/>
  <c r="AU36" i="6" s="1"/>
  <c r="AS36" i="6"/>
  <c r="AS40" i="6"/>
  <c r="AT40" i="6"/>
  <c r="AU40" i="6" s="1"/>
  <c r="AR11" i="6"/>
  <c r="AR10" i="6"/>
  <c r="AR14" i="6"/>
  <c r="AS14" i="6" s="1"/>
  <c r="I73" i="11"/>
  <c r="I65" i="11"/>
  <c r="I56" i="11"/>
  <c r="I53" i="11"/>
  <c r="I68" i="11"/>
  <c r="L68" i="11" s="1"/>
  <c r="I59" i="11"/>
  <c r="L59" i="11" s="1"/>
  <c r="I38" i="11"/>
  <c r="L38" i="11" s="1"/>
  <c r="I22" i="11"/>
  <c r="L22" i="11" s="1"/>
  <c r="I47" i="11"/>
  <c r="L47" i="11" s="1"/>
  <c r="I78" i="11"/>
  <c r="I85" i="11"/>
  <c r="L85" i="11" s="1"/>
  <c r="I72" i="11"/>
  <c r="L72" i="11" s="1"/>
  <c r="I64" i="11"/>
  <c r="I55" i="11"/>
  <c r="L55" i="11" s="1"/>
  <c r="I49" i="11"/>
  <c r="L49" i="11" s="1"/>
  <c r="I45" i="11"/>
  <c r="L45" i="11" s="1"/>
  <c r="I34" i="11"/>
  <c r="L34" i="11" s="1"/>
  <c r="I26" i="11"/>
  <c r="L26" i="11" s="1"/>
  <c r="I18" i="11"/>
  <c r="I46" i="11"/>
  <c r="L46" i="11" s="1"/>
  <c r="I39" i="11"/>
  <c r="L39" i="11" s="1"/>
  <c r="J165" i="11" l="1"/>
  <c r="J164" i="11"/>
  <c r="AT38" i="6"/>
  <c r="AU38" i="6" s="1"/>
  <c r="L144" i="11"/>
  <c r="J166" i="11"/>
  <c r="J163" i="11"/>
  <c r="AT57" i="6"/>
  <c r="AU57" i="6" s="1"/>
  <c r="AT54" i="6"/>
  <c r="AU54" i="6" s="1"/>
  <c r="AT24" i="6"/>
  <c r="AU24" i="6" s="1"/>
  <c r="AT58" i="6"/>
  <c r="AU58" i="6" s="1"/>
  <c r="AT44" i="6"/>
  <c r="AU44" i="6" s="1"/>
  <c r="AS23" i="6"/>
  <c r="AT115" i="6"/>
  <c r="AU115" i="6" s="1"/>
  <c r="AS49" i="6"/>
  <c r="AT116" i="6"/>
  <c r="AU116" i="6" s="1"/>
  <c r="AS46" i="6"/>
  <c r="AT65" i="6"/>
  <c r="AU65" i="6" s="1"/>
  <c r="AT21" i="6"/>
  <c r="AU21" i="6" s="1"/>
  <c r="FS8" i="14"/>
  <c r="AT126" i="6"/>
  <c r="AU126" i="6" s="1"/>
  <c r="L11" i="11"/>
  <c r="AT47" i="6"/>
  <c r="AU47" i="6" s="1"/>
  <c r="AT29" i="6"/>
  <c r="AU29" i="6" s="1"/>
  <c r="AS26" i="6"/>
  <c r="AS6" i="6"/>
  <c r="AS123" i="6"/>
  <c r="AT104" i="6"/>
  <c r="AU104" i="6" s="1"/>
  <c r="AS102" i="6"/>
  <c r="AT96" i="6"/>
  <c r="AU96" i="6" s="1"/>
  <c r="AT83" i="6"/>
  <c r="AU83" i="6" s="1"/>
  <c r="AT8" i="6"/>
  <c r="AU8" i="6" s="1"/>
  <c r="AS88" i="6"/>
  <c r="AT43" i="6"/>
  <c r="AU43" i="6" s="1"/>
  <c r="L136" i="11"/>
  <c r="L145" i="11"/>
  <c r="AT114" i="6"/>
  <c r="AU114" i="6" s="1"/>
  <c r="AT113" i="6"/>
  <c r="AU113" i="6" s="1"/>
  <c r="AT111" i="6"/>
  <c r="AU111" i="6" s="1"/>
  <c r="I74" i="11"/>
  <c r="J157" i="11" s="1"/>
  <c r="AT15" i="6"/>
  <c r="AU15" i="6" s="1"/>
  <c r="L137" i="11"/>
  <c r="AT120" i="6"/>
  <c r="AU120" i="6" s="1"/>
  <c r="AS100" i="6"/>
  <c r="AT71" i="6"/>
  <c r="AU71" i="6" s="1"/>
  <c r="AT53" i="6"/>
  <c r="AU53" i="6" s="1"/>
  <c r="L16" i="11"/>
  <c r="L13" i="11"/>
  <c r="AT25" i="6"/>
  <c r="AU25" i="6" s="1"/>
  <c r="FV8" i="14"/>
  <c r="K147" i="11"/>
  <c r="AT128" i="6"/>
  <c r="AU128" i="6" s="1"/>
  <c r="AT121" i="6"/>
  <c r="AU121" i="6" s="1"/>
  <c r="AT118" i="6"/>
  <c r="AU118" i="6" s="1"/>
  <c r="AT112" i="6"/>
  <c r="AU112" i="6" s="1"/>
  <c r="AT90" i="6"/>
  <c r="AU90" i="6" s="1"/>
  <c r="AT89" i="6"/>
  <c r="AU89" i="6" s="1"/>
  <c r="AT81" i="6"/>
  <c r="AU81" i="6" s="1"/>
  <c r="S22" i="7"/>
  <c r="AT66" i="6"/>
  <c r="AU66" i="6" s="1"/>
  <c r="GT8" i="14"/>
  <c r="GW8" i="14" s="1"/>
  <c r="AT63" i="6"/>
  <c r="AU63" i="6" s="1"/>
  <c r="AT62" i="6"/>
  <c r="AU62" i="6" s="1"/>
  <c r="M39" i="7"/>
  <c r="AT74" i="6"/>
  <c r="AU74" i="6" s="1"/>
  <c r="AT59" i="6"/>
  <c r="AU59" i="6" s="1"/>
  <c r="AT85" i="6"/>
  <c r="AU85" i="6" s="1"/>
  <c r="AT27" i="6"/>
  <c r="AU27" i="6" s="1"/>
  <c r="AS56" i="6"/>
  <c r="L134" i="11"/>
  <c r="AT110" i="6"/>
  <c r="AU110" i="6" s="1"/>
  <c r="K46" i="7"/>
  <c r="K47" i="7" s="1"/>
  <c r="L92" i="11"/>
  <c r="I98" i="11"/>
  <c r="J160" i="11" s="1"/>
  <c r="I147" i="11"/>
  <c r="L64" i="11"/>
  <c r="L81" i="11"/>
  <c r="I91" i="11"/>
  <c r="J159" i="11" s="1"/>
  <c r="L99" i="11"/>
  <c r="I125" i="11"/>
  <c r="J161" i="11" s="1"/>
  <c r="I80" i="11"/>
  <c r="J158" i="11" s="1"/>
  <c r="L90" i="11"/>
  <c r="L60" i="11"/>
  <c r="L25" i="11"/>
  <c r="L29" i="11"/>
  <c r="L84" i="11"/>
  <c r="L83" i="11"/>
  <c r="L139" i="11"/>
  <c r="L79" i="11"/>
  <c r="L57" i="11"/>
  <c r="L21" i="11"/>
  <c r="L117" i="11"/>
  <c r="L44" i="11"/>
  <c r="I52" i="11"/>
  <c r="J155" i="11" s="1"/>
  <c r="I63" i="11"/>
  <c r="J156" i="11" s="1"/>
  <c r="L66" i="11"/>
  <c r="L109" i="11"/>
  <c r="L24" i="11"/>
  <c r="L87" i="11"/>
  <c r="L121" i="11"/>
  <c r="L116" i="11"/>
  <c r="L69" i="11"/>
  <c r="L143" i="11"/>
  <c r="L28" i="11"/>
  <c r="L70" i="11"/>
  <c r="L20" i="11"/>
  <c r="S6" i="7"/>
  <c r="S21" i="7"/>
  <c r="M11" i="7"/>
  <c r="S39" i="7"/>
  <c r="S12" i="7"/>
  <c r="S8" i="7"/>
  <c r="S16" i="7"/>
  <c r="S20" i="7"/>
  <c r="S28" i="7"/>
  <c r="S15" i="7"/>
  <c r="S19" i="7"/>
  <c r="S41" i="7"/>
  <c r="AT82" i="6"/>
  <c r="AU82" i="6" s="1"/>
  <c r="L113" i="11"/>
  <c r="AS51" i="6"/>
  <c r="S13" i="7"/>
  <c r="S10" i="7"/>
  <c r="M8" i="7"/>
  <c r="M20" i="7"/>
  <c r="AT75" i="6"/>
  <c r="AU75" i="6" s="1"/>
  <c r="AT106" i="6"/>
  <c r="AU106" i="6" s="1"/>
  <c r="M38" i="7"/>
  <c r="AT107" i="6"/>
  <c r="AU107" i="6" s="1"/>
  <c r="AT130" i="6"/>
  <c r="AU130" i="6" s="1"/>
  <c r="S34" i="7"/>
  <c r="S23" i="7"/>
  <c r="AT12" i="6"/>
  <c r="AU12" i="6" s="1"/>
  <c r="S7" i="7"/>
  <c r="G46" i="7"/>
  <c r="G47" i="7" s="1"/>
  <c r="S18" i="7"/>
  <c r="L78" i="11"/>
  <c r="Q46" i="7"/>
  <c r="Q47" i="7" s="1"/>
  <c r="S26" i="7"/>
  <c r="S38" i="7"/>
  <c r="S36" i="7"/>
  <c r="S24" i="7"/>
  <c r="L61" i="11"/>
  <c r="AT61" i="6"/>
  <c r="AU61" i="6" s="1"/>
  <c r="AS78" i="6"/>
  <c r="N46" i="7"/>
  <c r="N47" i="7" s="1"/>
  <c r="S37" i="7"/>
  <c r="S11" i="7"/>
  <c r="S32" i="7"/>
  <c r="S27" i="7"/>
  <c r="AS72" i="6"/>
  <c r="M15" i="7"/>
  <c r="T15" i="7" s="1"/>
  <c r="U15" i="7" s="1"/>
  <c r="AT73" i="6"/>
  <c r="AU73" i="6" s="1"/>
  <c r="S33" i="7"/>
  <c r="S25" i="7"/>
  <c r="S14" i="7"/>
  <c r="AT101" i="6"/>
  <c r="AU101" i="6" s="1"/>
  <c r="AS119" i="6"/>
  <c r="AT119" i="6"/>
  <c r="AU119" i="6" s="1"/>
  <c r="M19" i="7"/>
  <c r="AT13" i="6"/>
  <c r="AU13" i="6" s="1"/>
  <c r="AT16" i="6"/>
  <c r="AU16" i="6" s="1"/>
  <c r="L75" i="11"/>
  <c r="S31" i="7"/>
  <c r="AS17" i="6"/>
  <c r="AT79" i="6"/>
  <c r="AU79" i="6" s="1"/>
  <c r="S35" i="7"/>
  <c r="AT131" i="6"/>
  <c r="AU131" i="6" s="1"/>
  <c r="AT109" i="6"/>
  <c r="AU109" i="6" s="1"/>
  <c r="S40" i="7"/>
  <c r="L122" i="11"/>
  <c r="AT80" i="6"/>
  <c r="AU80" i="6" s="1"/>
  <c r="S29" i="7"/>
  <c r="AT108" i="6"/>
  <c r="AU108" i="6" s="1"/>
  <c r="AT87" i="6"/>
  <c r="AU87" i="6" s="1"/>
  <c r="AS105" i="6"/>
  <c r="AT105" i="6"/>
  <c r="AU105" i="6" s="1"/>
  <c r="AT64" i="6"/>
  <c r="AU64" i="6" s="1"/>
  <c r="AT127" i="6"/>
  <c r="AU127" i="6" s="1"/>
  <c r="AT129" i="6"/>
  <c r="AU129" i="6" s="1"/>
  <c r="AT97" i="6"/>
  <c r="AU97" i="6" s="1"/>
  <c r="S30" i="7"/>
  <c r="AS117" i="6"/>
  <c r="AT117" i="6"/>
  <c r="AU117" i="6" s="1"/>
  <c r="AT84" i="6"/>
  <c r="AU84" i="6" s="1"/>
  <c r="AT122" i="6"/>
  <c r="AU122" i="6" s="1"/>
  <c r="S17" i="7"/>
  <c r="AT77" i="6"/>
  <c r="AU77" i="6" s="1"/>
  <c r="AT98" i="6"/>
  <c r="AU98" i="6" s="1"/>
  <c r="AT95" i="6"/>
  <c r="AU95" i="6" s="1"/>
  <c r="L73" i="11"/>
  <c r="AT91" i="6"/>
  <c r="AU91" i="6" s="1"/>
  <c r="AT92" i="6"/>
  <c r="AU92" i="6" s="1"/>
  <c r="P46" i="7"/>
  <c r="P47" i="7" s="1"/>
  <c r="AT76" i="6"/>
  <c r="AU76" i="6" s="1"/>
  <c r="AS76" i="6"/>
  <c r="AT103" i="6"/>
  <c r="AU103" i="6" s="1"/>
  <c r="AT86" i="6"/>
  <c r="AU86" i="6" s="1"/>
  <c r="S9" i="7"/>
  <c r="AT124" i="6"/>
  <c r="AU124" i="6" s="1"/>
  <c r="AT125" i="6"/>
  <c r="AU125" i="6" s="1"/>
  <c r="M26" i="7"/>
  <c r="AS94" i="6"/>
  <c r="AT94" i="6"/>
  <c r="AU94" i="6" s="1"/>
  <c r="L141" i="11"/>
  <c r="R46" i="7"/>
  <c r="R47" i="7" s="1"/>
  <c r="F46" i="7"/>
  <c r="F47" i="7" s="1"/>
  <c r="M27" i="7"/>
  <c r="M33" i="7"/>
  <c r="M35" i="7"/>
  <c r="AT70" i="6"/>
  <c r="AU70" i="6" s="1"/>
  <c r="L126" i="11"/>
  <c r="AT5" i="6"/>
  <c r="AU5" i="6" s="1"/>
  <c r="I12" i="11"/>
  <c r="J151" i="11" s="1"/>
  <c r="L10" i="11"/>
  <c r="I17" i="11"/>
  <c r="J152" i="11" s="1"/>
  <c r="AT93" i="6"/>
  <c r="AU93" i="6" s="1"/>
  <c r="AS93" i="6"/>
  <c r="AS99" i="6"/>
  <c r="AT99" i="6"/>
  <c r="AU99" i="6" s="1"/>
  <c r="L135" i="11"/>
  <c r="HO8" i="14"/>
  <c r="O46" i="7"/>
  <c r="O47" i="7" s="1"/>
  <c r="M32" i="7"/>
  <c r="M23" i="7"/>
  <c r="M30" i="7"/>
  <c r="M17" i="7"/>
  <c r="M29" i="7"/>
  <c r="M18" i="7"/>
  <c r="M22" i="7"/>
  <c r="AT60" i="6"/>
  <c r="AU60" i="6" s="1"/>
  <c r="M40" i="7"/>
  <c r="M31" i="7"/>
  <c r="M12" i="7"/>
  <c r="M37" i="7"/>
  <c r="M7" i="7"/>
  <c r="AT55" i="6"/>
  <c r="AU55" i="6" s="1"/>
  <c r="L46" i="7"/>
  <c r="L47" i="7" s="1"/>
  <c r="I46" i="7"/>
  <c r="I47" i="7" s="1"/>
  <c r="M14" i="7"/>
  <c r="M34" i="7"/>
  <c r="T34" i="7" s="1"/>
  <c r="U34" i="7" s="1"/>
  <c r="AT19" i="6"/>
  <c r="AU19" i="6" s="1"/>
  <c r="AS9" i="6"/>
  <c r="AT9" i="6"/>
  <c r="AU9" i="6" s="1"/>
  <c r="M41" i="7"/>
  <c r="AS10" i="6"/>
  <c r="AT10" i="6"/>
  <c r="AU10" i="6" s="1"/>
  <c r="M25" i="7"/>
  <c r="M16" i="7"/>
  <c r="M9" i="7"/>
  <c r="AT4" i="6"/>
  <c r="AU4" i="6" s="1"/>
  <c r="J46" i="7"/>
  <c r="J47" i="7" s="1"/>
  <c r="M21" i="7"/>
  <c r="M28" i="7"/>
  <c r="M36" i="7"/>
  <c r="AT14" i="6"/>
  <c r="AU14" i="6" s="1"/>
  <c r="E46" i="7"/>
  <c r="E47" i="7" s="1"/>
  <c r="M6" i="7"/>
  <c r="M24" i="7"/>
  <c r="AT7" i="6"/>
  <c r="AU7" i="6" s="1"/>
  <c r="M13" i="7"/>
  <c r="AT18" i="6"/>
  <c r="AU18" i="6" s="1"/>
  <c r="H46" i="7"/>
  <c r="H47" i="7" s="1"/>
  <c r="AR132" i="6"/>
  <c r="AS11" i="6"/>
  <c r="AT11" i="6"/>
  <c r="AU11" i="6" s="1"/>
  <c r="M10" i="7"/>
  <c r="L53" i="11"/>
  <c r="HR8" i="14"/>
  <c r="L138" i="11"/>
  <c r="L146" i="11"/>
  <c r="HX8" i="14"/>
  <c r="L142" i="11"/>
  <c r="HU8" i="14"/>
  <c r="I30" i="11"/>
  <c r="J153" i="11" s="1"/>
  <c r="L18" i="11"/>
  <c r="L56" i="11"/>
  <c r="AU72" i="6"/>
  <c r="I43" i="11"/>
  <c r="J154" i="11" s="1"/>
  <c r="GH8" i="14"/>
  <c r="GQ8" i="14" s="1"/>
  <c r="L65" i="11"/>
  <c r="IA8" i="14" l="1"/>
  <c r="IB8" i="14" s="1"/>
  <c r="T22" i="7"/>
  <c r="U22" i="7" s="1"/>
  <c r="GR8" i="14"/>
  <c r="T12" i="7"/>
  <c r="U12" i="7" s="1"/>
  <c r="L74" i="11"/>
  <c r="K148" i="11"/>
  <c r="T8" i="7"/>
  <c r="U8" i="7" s="1"/>
  <c r="T23" i="7"/>
  <c r="U23" i="7" s="1"/>
  <c r="T21" i="7"/>
  <c r="U21" i="7" s="1"/>
  <c r="T10" i="7"/>
  <c r="U10" i="7" s="1"/>
  <c r="L158" i="11"/>
  <c r="GU8" i="14" s="1"/>
  <c r="GX8" i="14" s="1"/>
  <c r="T39" i="7"/>
  <c r="U39" i="7" s="1"/>
  <c r="L63" i="11"/>
  <c r="T40" i="7"/>
  <c r="U40" i="7" s="1"/>
  <c r="T18" i="7"/>
  <c r="U18" i="7" s="1"/>
  <c r="T9" i="7"/>
  <c r="U9" i="7" s="1"/>
  <c r="T26" i="7"/>
  <c r="U26" i="7" s="1"/>
  <c r="T24" i="7"/>
  <c r="U24" i="7" s="1"/>
  <c r="T36" i="7"/>
  <c r="U36" i="7" s="1"/>
  <c r="T25" i="7"/>
  <c r="U25" i="7" s="1"/>
  <c r="T19" i="7"/>
  <c r="U19" i="7" s="1"/>
  <c r="T16" i="7"/>
  <c r="U16" i="7" s="1"/>
  <c r="T38" i="7"/>
  <c r="U38" i="7" s="1"/>
  <c r="T11" i="7"/>
  <c r="U11" i="7" s="1"/>
  <c r="I148" i="11"/>
  <c r="L147" i="11"/>
  <c r="L160" i="11"/>
  <c r="HD8" i="14" s="1"/>
  <c r="L164" i="11"/>
  <c r="HS8" i="14" s="1"/>
  <c r="L159" i="11"/>
  <c r="HA8" i="14" s="1"/>
  <c r="L98" i="11"/>
  <c r="L166" i="11"/>
  <c r="HY8" i="14" s="1"/>
  <c r="T28" i="7"/>
  <c r="U28" i="7" s="1"/>
  <c r="T13" i="7"/>
  <c r="U13" i="7" s="1"/>
  <c r="T7" i="7"/>
  <c r="U7" i="7" s="1"/>
  <c r="T27" i="7"/>
  <c r="U27" i="7" s="1"/>
  <c r="T41" i="7"/>
  <c r="U41" i="7" s="1"/>
  <c r="T37" i="7"/>
  <c r="U37" i="7" s="1"/>
  <c r="T29" i="7"/>
  <c r="U29" i="7" s="1"/>
  <c r="T20" i="7"/>
  <c r="U20" i="7" s="1"/>
  <c r="T14" i="7"/>
  <c r="U14" i="7" s="1"/>
  <c r="T32" i="7"/>
  <c r="U32" i="7" s="1"/>
  <c r="T35" i="7"/>
  <c r="U35" i="7" s="1"/>
  <c r="S46" i="7"/>
  <c r="S47" i="7" s="1"/>
  <c r="T17" i="7"/>
  <c r="U17" i="7" s="1"/>
  <c r="T31" i="7"/>
  <c r="U31" i="7" s="1"/>
  <c r="T30" i="7"/>
  <c r="U30" i="7" s="1"/>
  <c r="T33" i="7"/>
  <c r="U33" i="7" s="1"/>
  <c r="L161" i="11"/>
  <c r="HG8" i="14" s="1"/>
  <c r="L165" i="11"/>
  <c r="HV8" i="14" s="1"/>
  <c r="L52" i="11"/>
  <c r="L155" i="11"/>
  <c r="GI8" i="14" s="1"/>
  <c r="L163" i="11"/>
  <c r="HP8" i="14" s="1"/>
  <c r="AS132" i="6"/>
  <c r="L152" i="11"/>
  <c r="FW8" i="14" s="1"/>
  <c r="L17" i="11"/>
  <c r="L151" i="11"/>
  <c r="FT8" i="14" s="1"/>
  <c r="L12" i="11"/>
  <c r="AU132" i="6"/>
  <c r="T6" i="7"/>
  <c r="M46" i="7"/>
  <c r="M47" i="7" s="1"/>
  <c r="AT132" i="6"/>
  <c r="L43" i="11"/>
  <c r="L154" i="11"/>
  <c r="GF8" i="14" s="1"/>
  <c r="FY8" i="14"/>
  <c r="GB8" i="14" s="1"/>
  <c r="GC8" i="14" s="1"/>
  <c r="L30" i="11"/>
  <c r="L157" i="11"/>
  <c r="GO8" i="14" s="1"/>
  <c r="L91" i="11"/>
  <c r="L125" i="11"/>
  <c r="ID8" i="14" l="1"/>
  <c r="IE8" i="14" s="1"/>
  <c r="L162" i="11"/>
  <c r="HJ8" i="14" s="1"/>
  <c r="HI8" i="14"/>
  <c r="HL8" i="14" s="1"/>
  <c r="C10" i="10"/>
  <c r="C39" i="10"/>
  <c r="BK8" i="14" s="1"/>
  <c r="C104" i="10"/>
  <c r="DX8" i="14" s="1"/>
  <c r="K167" i="11"/>
  <c r="IJ8" i="14" s="1"/>
  <c r="L80" i="11"/>
  <c r="L156" i="11"/>
  <c r="GL8" i="14" s="1"/>
  <c r="J167" i="11"/>
  <c r="L148" i="11"/>
  <c r="U6" i="7"/>
  <c r="U46" i="7" s="1"/>
  <c r="U47" i="7" s="1"/>
  <c r="C63" i="10"/>
  <c r="C47" i="10"/>
  <c r="C41" i="10"/>
  <c r="C65" i="10"/>
  <c r="C85" i="10"/>
  <c r="C100" i="10"/>
  <c r="C49" i="10"/>
  <c r="C48" i="10"/>
  <c r="C118" i="10"/>
  <c r="C29" i="10"/>
  <c r="D29" i="10" s="1"/>
  <c r="C128" i="10"/>
  <c r="C42" i="10"/>
  <c r="C70" i="10"/>
  <c r="C51" i="10"/>
  <c r="C124" i="10"/>
  <c r="C82" i="10"/>
  <c r="C11" i="10"/>
  <c r="D11" i="10" s="1"/>
  <c r="C57" i="10"/>
  <c r="C134" i="10"/>
  <c r="C89" i="10"/>
  <c r="C28" i="10"/>
  <c r="D28" i="10" s="1"/>
  <c r="C43" i="10"/>
  <c r="C52" i="10"/>
  <c r="C23" i="10"/>
  <c r="D23" i="10" s="1"/>
  <c r="C94" i="10"/>
  <c r="C27" i="10"/>
  <c r="D27" i="10" s="1"/>
  <c r="C98" i="10"/>
  <c r="C130" i="10"/>
  <c r="C106" i="10"/>
  <c r="C116" i="10"/>
  <c r="C83" i="10"/>
  <c r="C64" i="10"/>
  <c r="C90" i="10"/>
  <c r="C103" i="10"/>
  <c r="C115" i="10"/>
  <c r="C32" i="10"/>
  <c r="D32" i="10" s="1"/>
  <c r="C14" i="10"/>
  <c r="D14" i="10" s="1"/>
  <c r="C50" i="10"/>
  <c r="C117" i="10"/>
  <c r="C88" i="10"/>
  <c r="C31" i="10"/>
  <c r="D31" i="10" s="1"/>
  <c r="C68" i="10"/>
  <c r="C24" i="10"/>
  <c r="D24" i="10" s="1"/>
  <c r="C19" i="10"/>
  <c r="D19" i="10" s="1"/>
  <c r="C58" i="10"/>
  <c r="C55" i="10"/>
  <c r="C25" i="10"/>
  <c r="D25" i="10" s="1"/>
  <c r="C17" i="10"/>
  <c r="D17" i="10" s="1"/>
  <c r="C35" i="10"/>
  <c r="D35" i="10" s="1"/>
  <c r="C54" i="10"/>
  <c r="C20" i="10"/>
  <c r="D20" i="10" s="1"/>
  <c r="C97" i="10"/>
  <c r="C37" i="10"/>
  <c r="D37" i="10" s="1"/>
  <c r="C66" i="10"/>
  <c r="C95" i="10"/>
  <c r="C71" i="10"/>
  <c r="C105" i="10"/>
  <c r="C44" i="10"/>
  <c r="C46" i="10"/>
  <c r="C99" i="10"/>
  <c r="C107" i="10"/>
  <c r="C131" i="10"/>
  <c r="C108" i="10"/>
  <c r="C101" i="10"/>
  <c r="C18" i="10"/>
  <c r="D18" i="10" s="1"/>
  <c r="C60" i="10"/>
  <c r="C26" i="10"/>
  <c r="D26" i="10" s="1"/>
  <c r="C87" i="10"/>
  <c r="C129" i="10"/>
  <c r="C45" i="10"/>
  <c r="C119" i="10"/>
  <c r="C16" i="10"/>
  <c r="D16" i="10" s="1"/>
  <c r="C13" i="10"/>
  <c r="D13" i="10" s="1"/>
  <c r="C111" i="10"/>
  <c r="T46" i="7"/>
  <c r="T47" i="7" s="1"/>
  <c r="C62" i="10"/>
  <c r="C72" i="10"/>
  <c r="C92" i="10"/>
  <c r="C112" i="10"/>
  <c r="C61" i="10"/>
  <c r="C93" i="10"/>
  <c r="C36" i="10"/>
  <c r="D36" i="10" s="1"/>
  <c r="C40" i="10"/>
  <c r="C73" i="10"/>
  <c r="C22" i="10"/>
  <c r="D22" i="10" s="1"/>
  <c r="C74" i="10"/>
  <c r="C30" i="10"/>
  <c r="D30" i="10" s="1"/>
  <c r="C78" i="10"/>
  <c r="C132" i="10"/>
  <c r="C75" i="10"/>
  <c r="C38" i="10"/>
  <c r="D38" i="10" s="1"/>
  <c r="C76" i="10"/>
  <c r="C127" i="10"/>
  <c r="C113" i="10"/>
  <c r="C123" i="10"/>
  <c r="C56" i="10"/>
  <c r="C79" i="10"/>
  <c r="C121" i="10"/>
  <c r="C80" i="10"/>
  <c r="C114" i="10"/>
  <c r="C15" i="10"/>
  <c r="D15" i="10" s="1"/>
  <c r="C67" i="10"/>
  <c r="C33" i="10"/>
  <c r="D33" i="10" s="1"/>
  <c r="C96" i="10"/>
  <c r="C122" i="10"/>
  <c r="C102" i="10"/>
  <c r="C126" i="10"/>
  <c r="C110" i="10"/>
  <c r="C133" i="10"/>
  <c r="C12" i="10"/>
  <c r="D12" i="10" s="1"/>
  <c r="C77" i="10"/>
  <c r="C109" i="10"/>
  <c r="C86" i="10"/>
  <c r="C21" i="10"/>
  <c r="D21" i="10" s="1"/>
  <c r="C59" i="10"/>
  <c r="C84" i="10"/>
  <c r="C81" i="10"/>
  <c r="C91" i="10"/>
  <c r="C53" i="10"/>
  <c r="D104" i="10"/>
  <c r="C69" i="10"/>
  <c r="C125" i="10"/>
  <c r="C34" i="10"/>
  <c r="D34" i="10" s="1"/>
  <c r="L153" i="11"/>
  <c r="FZ8" i="14" s="1"/>
  <c r="IG8" i="14" l="1"/>
  <c r="IH8" i="14" s="1"/>
  <c r="HM8" i="14"/>
  <c r="D39" i="10"/>
  <c r="D59" i="10"/>
  <c r="CE8" i="14"/>
  <c r="D46" i="10"/>
  <c r="BR8" i="14"/>
  <c r="D69" i="10"/>
  <c r="CO8" i="14"/>
  <c r="D84" i="10"/>
  <c r="DD8" i="14"/>
  <c r="D110" i="10"/>
  <c r="ED8" i="14"/>
  <c r="D114" i="10"/>
  <c r="EH8" i="14"/>
  <c r="D76" i="10"/>
  <c r="CV8" i="14"/>
  <c r="D73" i="10"/>
  <c r="CS8" i="14"/>
  <c r="D62" i="10"/>
  <c r="CH8" i="14"/>
  <c r="D87" i="10"/>
  <c r="DG8" i="14"/>
  <c r="D99" i="10"/>
  <c r="DS8" i="14"/>
  <c r="D97" i="10"/>
  <c r="DQ8" i="14"/>
  <c r="D130" i="10"/>
  <c r="EX8" i="14"/>
  <c r="D89" i="10"/>
  <c r="DI8" i="14"/>
  <c r="D70" i="10"/>
  <c r="CP8" i="14"/>
  <c r="D85" i="10"/>
  <c r="DE8" i="14"/>
  <c r="D125" i="10"/>
  <c r="ES8" i="14"/>
  <c r="D102" i="10"/>
  <c r="DV8" i="14"/>
  <c r="D121" i="10"/>
  <c r="EO8" i="14"/>
  <c r="D75" i="10"/>
  <c r="CU8" i="14"/>
  <c r="D111" i="10"/>
  <c r="EE8" i="14"/>
  <c r="D60" i="10"/>
  <c r="CF8" i="14"/>
  <c r="D44" i="10"/>
  <c r="BP8" i="14"/>
  <c r="D54" i="10"/>
  <c r="BZ8" i="14"/>
  <c r="D68" i="10"/>
  <c r="CN8" i="14"/>
  <c r="D103" i="10"/>
  <c r="DW8" i="14"/>
  <c r="D134" i="10"/>
  <c r="FB8" i="14"/>
  <c r="D128" i="10"/>
  <c r="EV8" i="14"/>
  <c r="D41" i="10"/>
  <c r="BM8" i="14"/>
  <c r="D42" i="10"/>
  <c r="BN8" i="14"/>
  <c r="D86" i="10"/>
  <c r="DF8" i="14"/>
  <c r="D122" i="10"/>
  <c r="EP8" i="14"/>
  <c r="D79" i="10"/>
  <c r="CY8" i="14"/>
  <c r="D132" i="10"/>
  <c r="EZ8" i="14"/>
  <c r="D93" i="10"/>
  <c r="DM8" i="14"/>
  <c r="D105" i="10"/>
  <c r="DY8" i="14"/>
  <c r="D90" i="10"/>
  <c r="DJ8" i="14"/>
  <c r="D94" i="10"/>
  <c r="DN8" i="14"/>
  <c r="D57" i="10"/>
  <c r="CC8" i="14"/>
  <c r="D47" i="10"/>
  <c r="BS8" i="14"/>
  <c r="D65" i="10"/>
  <c r="CK8" i="14"/>
  <c r="D78" i="10"/>
  <c r="CX8" i="14"/>
  <c r="D61" i="10"/>
  <c r="CG8" i="14"/>
  <c r="D101" i="10"/>
  <c r="DU8" i="14"/>
  <c r="D71" i="10"/>
  <c r="CQ8" i="14"/>
  <c r="D88" i="10"/>
  <c r="DH8" i="14"/>
  <c r="D64" i="10"/>
  <c r="CJ8" i="14"/>
  <c r="D118" i="10"/>
  <c r="EL8" i="14"/>
  <c r="D63" i="10"/>
  <c r="CI8" i="14"/>
  <c r="D40" i="10"/>
  <c r="BL8" i="14"/>
  <c r="D115" i="10"/>
  <c r="EI8" i="14"/>
  <c r="D109" i="10"/>
  <c r="EC8" i="14"/>
  <c r="D53" i="10"/>
  <c r="BY8" i="14"/>
  <c r="D123" i="10"/>
  <c r="EQ8" i="14"/>
  <c r="D112" i="10"/>
  <c r="EF8" i="14"/>
  <c r="D119" i="10"/>
  <c r="EM8" i="14"/>
  <c r="D108" i="10"/>
  <c r="EB8" i="14"/>
  <c r="D95" i="10"/>
  <c r="DO8" i="14"/>
  <c r="D117" i="10"/>
  <c r="EK8" i="14"/>
  <c r="D83" i="10"/>
  <c r="DC8" i="14"/>
  <c r="D52" i="10"/>
  <c r="BX8" i="14"/>
  <c r="D82" i="10"/>
  <c r="DB8" i="14"/>
  <c r="D48" i="10"/>
  <c r="BT8" i="14"/>
  <c r="BJ8" i="14"/>
  <c r="D80" i="10"/>
  <c r="CZ8" i="14"/>
  <c r="D98" i="10"/>
  <c r="DR8" i="14"/>
  <c r="D96" i="10"/>
  <c r="DP8" i="14"/>
  <c r="D77" i="10"/>
  <c r="CW8" i="14"/>
  <c r="D67" i="10"/>
  <c r="CM8" i="14"/>
  <c r="D113" i="10"/>
  <c r="EG8" i="14"/>
  <c r="D74" i="10"/>
  <c r="CT8" i="14"/>
  <c r="D92" i="10"/>
  <c r="DL8" i="14"/>
  <c r="D45" i="10"/>
  <c r="BQ8" i="14"/>
  <c r="D131" i="10"/>
  <c r="EY8" i="14"/>
  <c r="D66" i="10"/>
  <c r="CL8" i="14"/>
  <c r="D55" i="10"/>
  <c r="CA8" i="14"/>
  <c r="D50" i="10"/>
  <c r="BV8" i="14"/>
  <c r="D116" i="10"/>
  <c r="EJ8" i="14"/>
  <c r="D43" i="10"/>
  <c r="BO8" i="14"/>
  <c r="D124" i="10"/>
  <c r="ER8" i="14"/>
  <c r="D49" i="10"/>
  <c r="BU8" i="14"/>
  <c r="D126" i="10"/>
  <c r="ET8" i="14"/>
  <c r="D56" i="10"/>
  <c r="CB8" i="14"/>
  <c r="D91" i="10"/>
  <c r="DK8" i="14"/>
  <c r="D81" i="10"/>
  <c r="DA8" i="14"/>
  <c r="D133" i="10"/>
  <c r="FA8" i="14"/>
  <c r="D127" i="10"/>
  <c r="EU8" i="14"/>
  <c r="D72" i="10"/>
  <c r="CR8" i="14"/>
  <c r="D129" i="10"/>
  <c r="EW8" i="14"/>
  <c r="D107" i="10"/>
  <c r="EA8" i="14"/>
  <c r="D58" i="10"/>
  <c r="CD8" i="14"/>
  <c r="D106" i="10"/>
  <c r="DZ8" i="14"/>
  <c r="D51" i="10"/>
  <c r="BW8" i="14"/>
  <c r="D100" i="10"/>
  <c r="DT8" i="14"/>
  <c r="L167" i="11"/>
  <c r="IK8" i="14" s="1"/>
  <c r="C120" i="10"/>
  <c r="D10" i="10"/>
  <c r="D120" i="10" l="1"/>
  <c r="D135" i="10" s="1"/>
  <c r="EN8" i="14"/>
  <c r="FD8" i="14" s="1"/>
  <c r="C135" i="10"/>
  <c r="FJ8" i="14" l="1"/>
  <c r="FH8" i="14"/>
  <c r="FF8" i="14"/>
  <c r="FL8" i="14"/>
  <c r="FN8" i="14"/>
  <c r="FC8" i="14"/>
  <c r="FE8" i="14" s="1"/>
  <c r="FP8" i="14" s="1"/>
  <c r="FQ8" i="14" s="1"/>
  <c r="FM8" i="14" l="1"/>
  <c r="FI8" i="14"/>
  <c r="FO8" i="14"/>
  <c r="FG8" i="14"/>
  <c r="FK8" i="14"/>
</calcChain>
</file>

<file path=xl/sharedStrings.xml><?xml version="1.0" encoding="utf-8"?>
<sst xmlns="http://schemas.openxmlformats.org/spreadsheetml/2006/main" count="579" uniqueCount="286">
  <si>
    <t>解答</t>
    <rPh sb="0" eb="2">
      <t>カイトウ</t>
    </rPh>
    <phoneticPr fontId="2"/>
  </si>
  <si>
    <t>番号</t>
    <rPh sb="0" eb="2">
      <t>バンゴウ</t>
    </rPh>
    <phoneticPr fontId="2"/>
  </si>
  <si>
    <t>氏　　名</t>
    <rPh sb="0" eb="4">
      <t>シメイ</t>
    </rPh>
    <phoneticPr fontId="2"/>
  </si>
  <si>
    <t>正答率（％）</t>
    <rPh sb="0" eb="2">
      <t>セイトウ</t>
    </rPh>
    <rPh sb="2" eb="3">
      <t>リツ</t>
    </rPh>
    <phoneticPr fontId="2"/>
  </si>
  <si>
    <t>出　題　数</t>
    <rPh sb="0" eb="3">
      <t>シュツダイ</t>
    </rPh>
    <rPh sb="4" eb="5">
      <t>スウ</t>
    </rPh>
    <phoneticPr fontId="2"/>
  </si>
  <si>
    <t>平　　均</t>
    <rPh sb="0" eb="4">
      <t>ヘイキン</t>
    </rPh>
    <phoneticPr fontId="2"/>
  </si>
  <si>
    <t>　</t>
    <phoneticPr fontId="2"/>
  </si>
  <si>
    <t>合計</t>
    <rPh sb="0" eb="2">
      <t>ゴウケイ</t>
    </rPh>
    <phoneticPr fontId="2"/>
  </si>
  <si>
    <t>第１６回</t>
    <rPh sb="0" eb="1">
      <t>ダイ</t>
    </rPh>
    <rPh sb="3" eb="4">
      <t>カイ</t>
    </rPh>
    <phoneticPr fontId="2"/>
  </si>
  <si>
    <t>第１７回</t>
    <rPh sb="0" eb="1">
      <t>ダイ</t>
    </rPh>
    <rPh sb="3" eb="4">
      <t>カイ</t>
    </rPh>
    <phoneticPr fontId="2"/>
  </si>
  <si>
    <t>第１８回</t>
    <rPh sb="0" eb="1">
      <t>ダイ</t>
    </rPh>
    <rPh sb="3" eb="4">
      <t>カイ</t>
    </rPh>
    <phoneticPr fontId="2"/>
  </si>
  <si>
    <t>第１９回</t>
    <rPh sb="0" eb="1">
      <t>ダイ</t>
    </rPh>
    <rPh sb="3" eb="4">
      <t>カイ</t>
    </rPh>
    <phoneticPr fontId="2"/>
  </si>
  <si>
    <t>第２０回</t>
    <rPh sb="0" eb="1">
      <t>ダイ</t>
    </rPh>
    <rPh sb="3" eb="4">
      <t>カイ</t>
    </rPh>
    <phoneticPr fontId="2"/>
  </si>
  <si>
    <t>正誤表（午前）</t>
    <rPh sb="0" eb="2">
      <t>セイゴ</t>
    </rPh>
    <rPh sb="2" eb="3">
      <t>ヒョウ</t>
    </rPh>
    <rPh sb="4" eb="6">
      <t>ゴゼン</t>
    </rPh>
    <phoneticPr fontId="2"/>
  </si>
  <si>
    <t>正誤表（午後）</t>
    <rPh sb="0" eb="2">
      <t>セイゴ</t>
    </rPh>
    <rPh sb="2" eb="3">
      <t>ヒョウ</t>
    </rPh>
    <rPh sb="4" eb="6">
      <t>ゴゴ</t>
    </rPh>
    <phoneticPr fontId="2"/>
  </si>
  <si>
    <t>模範解答及び生徒解答入力（午前）</t>
    <rPh sb="0" eb="2">
      <t>モハン</t>
    </rPh>
    <rPh sb="2" eb="4">
      <t>カイトウ</t>
    </rPh>
    <rPh sb="4" eb="5">
      <t>オヨ</t>
    </rPh>
    <rPh sb="6" eb="8">
      <t>セイト</t>
    </rPh>
    <rPh sb="8" eb="10">
      <t>カイトウ</t>
    </rPh>
    <rPh sb="10" eb="12">
      <t>ニュウリョク</t>
    </rPh>
    <rPh sb="13" eb="15">
      <t>ゴゼン</t>
    </rPh>
    <phoneticPr fontId="2"/>
  </si>
  <si>
    <t>第２１回</t>
    <rPh sb="0" eb="1">
      <t>ダイ</t>
    </rPh>
    <rPh sb="3" eb="4">
      <t>カイ</t>
    </rPh>
    <phoneticPr fontId="2"/>
  </si>
  <si>
    <t>○記入担当者：</t>
  </si>
  <si>
    <t>〔連絡先〕tel:</t>
  </si>
  <si>
    <t>都道府県名</t>
    <rPh sb="0" eb="4">
      <t>トドウフケン</t>
    </rPh>
    <rPh sb="4" eb="5">
      <t>メイ</t>
    </rPh>
    <phoneticPr fontId="2"/>
  </si>
  <si>
    <t>学校名：</t>
    <rPh sb="0" eb="3">
      <t>ガッコウメイ</t>
    </rPh>
    <phoneticPr fontId="2"/>
  </si>
  <si>
    <t>受験者数：</t>
    <phoneticPr fontId="2"/>
  </si>
  <si>
    <t>名</t>
    <phoneticPr fontId="2"/>
  </si>
  <si>
    <t>e-mail:</t>
    <phoneticPr fontId="2"/>
  </si>
  <si>
    <t>正答数</t>
    <rPh sb="0" eb="2">
      <t>セイトウ</t>
    </rPh>
    <rPh sb="2" eb="3">
      <t>スウ</t>
    </rPh>
    <phoneticPr fontId="2"/>
  </si>
  <si>
    <t>正答
割合</t>
    <rPh sb="0" eb="2">
      <t>セイトウ</t>
    </rPh>
    <rPh sb="3" eb="5">
      <t>ワリアイ</t>
    </rPh>
    <phoneticPr fontId="2"/>
  </si>
  <si>
    <t>計</t>
    <rPh sb="0" eb="1">
      <t>ケイ</t>
    </rPh>
    <phoneticPr fontId="2"/>
  </si>
  <si>
    <t>受験者数と同じになる→</t>
    <rPh sb="0" eb="3">
      <t>ジュケンシャ</t>
    </rPh>
    <rPh sb="3" eb="4">
      <t>スウ</t>
    </rPh>
    <rPh sb="5" eb="6">
      <t>オナ</t>
    </rPh>
    <phoneticPr fontId="2"/>
  </si>
  <si>
    <t>名</t>
    <rPh sb="0" eb="1">
      <t>ナ</t>
    </rPh>
    <phoneticPr fontId="2"/>
  </si>
  <si>
    <t>AM
PM</t>
    <phoneticPr fontId="2"/>
  </si>
  <si>
    <t>科目名</t>
    <rPh sb="0" eb="3">
      <t>カモクメイ</t>
    </rPh>
    <phoneticPr fontId="2"/>
  </si>
  <si>
    <t>問題
番号</t>
    <rPh sb="0" eb="2">
      <t>モンダイ</t>
    </rPh>
    <rPh sb="3" eb="5">
      <t>バンゴウ</t>
    </rPh>
    <phoneticPr fontId="2"/>
  </si>
  <si>
    <t>解答番号（各番号欄に選んだ人数を記入）</t>
    <rPh sb="0" eb="2">
      <t>カイトウ</t>
    </rPh>
    <rPh sb="2" eb="4">
      <t>バンゴウ</t>
    </rPh>
    <rPh sb="5" eb="6">
      <t>カク</t>
    </rPh>
    <rPh sb="6" eb="8">
      <t>バンゴウ</t>
    </rPh>
    <rPh sb="8" eb="9">
      <t>ラン</t>
    </rPh>
    <rPh sb="10" eb="11">
      <t>エラ</t>
    </rPh>
    <rPh sb="13" eb="15">
      <t>ニンズウ</t>
    </rPh>
    <rPh sb="16" eb="18">
      <t>キニュウ</t>
    </rPh>
    <phoneticPr fontId="2"/>
  </si>
  <si>
    <t>解答人数</t>
    <rPh sb="0" eb="2">
      <t>カイトウ</t>
    </rPh>
    <rPh sb="2" eb="4">
      <t>ニンズウ</t>
    </rPh>
    <phoneticPr fontId="2"/>
  </si>
  <si>
    <t>正答とした番号</t>
    <rPh sb="0" eb="2">
      <t>セイトウ</t>
    </rPh>
    <rPh sb="5" eb="7">
      <t>バンゴウ</t>
    </rPh>
    <phoneticPr fontId="2"/>
  </si>
  <si>
    <t>正答人数</t>
    <rPh sb="0" eb="2">
      <t>セイトウ</t>
    </rPh>
    <rPh sb="2" eb="4">
      <t>ニンズウ</t>
    </rPh>
    <phoneticPr fontId="2"/>
  </si>
  <si>
    <t>正答率
（％）</t>
    <rPh sb="0" eb="3">
      <t>セイトウリツ</t>
    </rPh>
    <phoneticPr fontId="2"/>
  </si>
  <si>
    <t>午前</t>
    <rPh sb="0" eb="2">
      <t>ゴゼン</t>
    </rPh>
    <phoneticPr fontId="2"/>
  </si>
  <si>
    <t>科目の正答率</t>
    <rPh sb="0" eb="2">
      <t>カモク</t>
    </rPh>
    <rPh sb="3" eb="6">
      <t>セイトウリツ</t>
    </rPh>
    <phoneticPr fontId="2"/>
  </si>
  <si>
    <t>試験全体の正答率</t>
    <rPh sb="0" eb="2">
      <t>シケン</t>
    </rPh>
    <rPh sb="2" eb="4">
      <t>ゼンタイ</t>
    </rPh>
    <rPh sb="5" eb="8">
      <t>セイトウリツ</t>
    </rPh>
    <phoneticPr fontId="2"/>
  </si>
  <si>
    <t>正答者数
(人)</t>
    <rPh sb="0" eb="3">
      <t>セイトウシャ</t>
    </rPh>
    <rPh sb="3" eb="4">
      <t>スウ</t>
    </rPh>
    <rPh sb="6" eb="7">
      <t>ニン</t>
    </rPh>
    <phoneticPr fontId="2"/>
  </si>
  <si>
    <t>正答率
（％）</t>
    <rPh sb="0" eb="2">
      <t>セイトウ</t>
    </rPh>
    <rPh sb="2" eb="3">
      <t>リツ</t>
    </rPh>
    <phoneticPr fontId="2"/>
  </si>
  <si>
    <t>誤答者数
（人）</t>
    <rPh sb="0" eb="2">
      <t>ゴトウ</t>
    </rPh>
    <rPh sb="2" eb="3">
      <t>シャ</t>
    </rPh>
    <rPh sb="3" eb="4">
      <t>スウ</t>
    </rPh>
    <rPh sb="6" eb="7">
      <t>ニン</t>
    </rPh>
    <phoneticPr fontId="2"/>
  </si>
  <si>
    <t>誤答率
（％）</t>
    <rPh sb="0" eb="2">
      <t>ゴトウ</t>
    </rPh>
    <rPh sb="2" eb="3">
      <t>リツ</t>
    </rPh>
    <phoneticPr fontId="2"/>
  </si>
  <si>
    <t>第２２回</t>
    <rPh sb="0" eb="1">
      <t>ダイ</t>
    </rPh>
    <rPh sb="3" eb="4">
      <t>カイ</t>
    </rPh>
    <phoneticPr fontId="2"/>
  </si>
  <si>
    <t>伊藤</t>
    <rPh sb="0" eb="2">
      <t>イトウ</t>
    </rPh>
    <phoneticPr fontId="2"/>
  </si>
  <si>
    <t>領域</t>
    <rPh sb="0" eb="2">
      <t>リョウイキ</t>
    </rPh>
    <phoneticPr fontId="2"/>
  </si>
  <si>
    <t>科目</t>
    <rPh sb="0" eb="2">
      <t>カモク</t>
    </rPh>
    <phoneticPr fontId="2"/>
  </si>
  <si>
    <t>人間と社会</t>
    <rPh sb="0" eb="2">
      <t>ニンゲン</t>
    </rPh>
    <rPh sb="3" eb="5">
      <t>シャカイ</t>
    </rPh>
    <phoneticPr fontId="2"/>
  </si>
  <si>
    <t>こころとからだのしくみ</t>
    <phoneticPr fontId="2"/>
  </si>
  <si>
    <t>総合問題</t>
    <rPh sb="0" eb="2">
      <t>ソウゴウ</t>
    </rPh>
    <rPh sb="2" eb="4">
      <t>モンダイ</t>
    </rPh>
    <phoneticPr fontId="2"/>
  </si>
  <si>
    <t>得点率</t>
    <rPh sb="0" eb="2">
      <t>トクテン</t>
    </rPh>
    <rPh sb="2" eb="3">
      <t>リツ</t>
    </rPh>
    <phoneticPr fontId="2"/>
  </si>
  <si>
    <t>第２３回</t>
    <rPh sb="0" eb="1">
      <t>ダイ</t>
    </rPh>
    <rPh sb="3" eb="4">
      <t>カイ</t>
    </rPh>
    <phoneticPr fontId="2"/>
  </si>
  <si>
    <t>尊厳</t>
    <rPh sb="0" eb="2">
      <t>ソンゲン</t>
    </rPh>
    <phoneticPr fontId="2"/>
  </si>
  <si>
    <t>人関</t>
    <rPh sb="0" eb="1">
      <t>ヒト</t>
    </rPh>
    <rPh sb="1" eb="2">
      <t>セキ</t>
    </rPh>
    <phoneticPr fontId="2"/>
  </si>
  <si>
    <t>社会</t>
    <rPh sb="0" eb="2">
      <t>シャカイ</t>
    </rPh>
    <phoneticPr fontId="2"/>
  </si>
  <si>
    <t>発達</t>
    <rPh sb="0" eb="2">
      <t>ハッタツ</t>
    </rPh>
    <phoneticPr fontId="2"/>
  </si>
  <si>
    <t>認知</t>
    <rPh sb="0" eb="2">
      <t>ニンチ</t>
    </rPh>
    <phoneticPr fontId="2"/>
  </si>
  <si>
    <t>介護</t>
    <rPh sb="0" eb="2">
      <t>カイゴ</t>
    </rPh>
    <phoneticPr fontId="2"/>
  </si>
  <si>
    <t>領　　域</t>
    <rPh sb="0" eb="1">
      <t>リョウ</t>
    </rPh>
    <rPh sb="3" eb="4">
      <t>イキ</t>
    </rPh>
    <phoneticPr fontId="2"/>
  </si>
  <si>
    <t>尊厳</t>
    <phoneticPr fontId="2"/>
  </si>
  <si>
    <t>発達と老化の理解</t>
    <phoneticPr fontId="2"/>
  </si>
  <si>
    <t>尊厳</t>
    <phoneticPr fontId="2"/>
  </si>
  <si>
    <t>尊厳と自立</t>
    <rPh sb="0" eb="2">
      <t>ソンゲン</t>
    </rPh>
    <rPh sb="3" eb="5">
      <t>ジリツ</t>
    </rPh>
    <phoneticPr fontId="2"/>
  </si>
  <si>
    <t>人間関係</t>
    <rPh sb="0" eb="2">
      <t>ニンゲン</t>
    </rPh>
    <rPh sb="2" eb="4">
      <t>カンケイ</t>
    </rPh>
    <phoneticPr fontId="2"/>
  </si>
  <si>
    <t>社会の理解</t>
    <rPh sb="0" eb="2">
      <t>シャカイ</t>
    </rPh>
    <rPh sb="3" eb="5">
      <t>リカイ</t>
    </rPh>
    <phoneticPr fontId="2"/>
  </si>
  <si>
    <t>介護の基本</t>
    <rPh sb="0" eb="2">
      <t>カイゴ</t>
    </rPh>
    <rPh sb="3" eb="5">
      <t>キホン</t>
    </rPh>
    <phoneticPr fontId="2"/>
  </si>
  <si>
    <t>介護過程</t>
    <rPh sb="0" eb="2">
      <t>カイゴ</t>
    </rPh>
    <rPh sb="2" eb="4">
      <t>カテイ</t>
    </rPh>
    <phoneticPr fontId="2"/>
  </si>
  <si>
    <t>午後</t>
    <rPh sb="0" eb="2">
      <t>ゴゴ</t>
    </rPh>
    <phoneticPr fontId="2"/>
  </si>
  <si>
    <t>発達と老化</t>
    <rPh sb="0" eb="2">
      <t>ハッタツ</t>
    </rPh>
    <rPh sb="3" eb="5">
      <t>ロウカ</t>
    </rPh>
    <phoneticPr fontId="2"/>
  </si>
  <si>
    <t>認知症の理解</t>
    <rPh sb="0" eb="3">
      <t>ニンチショウ</t>
    </rPh>
    <rPh sb="4" eb="6">
      <t>リカイ</t>
    </rPh>
    <phoneticPr fontId="2"/>
  </si>
  <si>
    <t>障害の理解</t>
    <rPh sb="0" eb="2">
      <t>ショウガイ</t>
    </rPh>
    <rPh sb="3" eb="5">
      <t>リカイ</t>
    </rPh>
    <phoneticPr fontId="2"/>
  </si>
  <si>
    <t>総合問題</t>
    <rPh sb="0" eb="2">
      <t>ソウゴウ</t>
    </rPh>
    <rPh sb="2" eb="4">
      <t>モンダイ</t>
    </rPh>
    <phoneticPr fontId="2"/>
  </si>
  <si>
    <t>人数</t>
    <rPh sb="0" eb="2">
      <t>ニンズウ</t>
    </rPh>
    <phoneticPr fontId="2"/>
  </si>
  <si>
    <t>得点分布</t>
    <rPh sb="0" eb="2">
      <t>トクテン</t>
    </rPh>
    <rPh sb="2" eb="4">
      <t>ブンプ</t>
    </rPh>
    <phoneticPr fontId="2"/>
  </si>
  <si>
    <t>介護福祉士国家試験　校内採点結果</t>
    <rPh sb="0" eb="2">
      <t>カイゴ</t>
    </rPh>
    <rPh sb="2" eb="4">
      <t>フクシ</t>
    </rPh>
    <rPh sb="4" eb="5">
      <t>シ</t>
    </rPh>
    <rPh sb="5" eb="7">
      <t>コッカ</t>
    </rPh>
    <rPh sb="7" eb="9">
      <t>シケン</t>
    </rPh>
    <rPh sb="10" eb="12">
      <t>コウナイ</t>
    </rPh>
    <rPh sb="12" eb="14">
      <t>サイテン</t>
    </rPh>
    <rPh sb="14" eb="16">
      <t>ケッカ</t>
    </rPh>
    <phoneticPr fontId="2"/>
  </si>
  <si>
    <t>介護福祉士国家試験「筆記試験」調査表（その２）</t>
    <rPh sb="0" eb="2">
      <t>カイゴ</t>
    </rPh>
    <rPh sb="2" eb="5">
      <t>フクシシ</t>
    </rPh>
    <rPh sb="5" eb="7">
      <t>コッカ</t>
    </rPh>
    <rPh sb="7" eb="9">
      <t>シケン</t>
    </rPh>
    <rPh sb="10" eb="12">
      <t>ヒッキ</t>
    </rPh>
    <rPh sb="12" eb="14">
      <t>シケン</t>
    </rPh>
    <rPh sb="15" eb="18">
      <t>チョウサヒョウ</t>
    </rPh>
    <phoneticPr fontId="2"/>
  </si>
  <si>
    <t>介護福祉士国家試験「筆記試験」調査表（その３）</t>
    <rPh sb="0" eb="2">
      <t>カイゴ</t>
    </rPh>
    <rPh sb="2" eb="5">
      <t>フクシシ</t>
    </rPh>
    <rPh sb="5" eb="7">
      <t>コッカ</t>
    </rPh>
    <rPh sb="7" eb="9">
      <t>シケン</t>
    </rPh>
    <rPh sb="10" eb="12">
      <t>ヒッキ</t>
    </rPh>
    <rPh sb="12" eb="14">
      <t>シケン</t>
    </rPh>
    <rPh sb="15" eb="18">
      <t>チョウサヒョウ</t>
    </rPh>
    <phoneticPr fontId="2"/>
  </si>
  <si>
    <t>第２４回</t>
    <rPh sb="0" eb="1">
      <t>ダイ</t>
    </rPh>
    <rPh sb="3" eb="4">
      <t>カイ</t>
    </rPh>
    <phoneticPr fontId="2"/>
  </si>
  <si>
    <t>第２５回</t>
    <rPh sb="0" eb="1">
      <t>ダイ</t>
    </rPh>
    <rPh sb="3" eb="4">
      <t>カイ</t>
    </rPh>
    <phoneticPr fontId="2"/>
  </si>
  <si>
    <t>第２６回</t>
    <rPh sb="0" eb="1">
      <t>ダイ</t>
    </rPh>
    <rPh sb="3" eb="4">
      <t>カイ</t>
    </rPh>
    <phoneticPr fontId="2"/>
  </si>
  <si>
    <t>第２７回</t>
    <rPh sb="0" eb="1">
      <t>ダイ</t>
    </rPh>
    <rPh sb="3" eb="4">
      <t>カイ</t>
    </rPh>
    <phoneticPr fontId="2"/>
  </si>
  <si>
    <t>第２８回</t>
    <rPh sb="0" eb="1">
      <t>ダイ</t>
    </rPh>
    <rPh sb="3" eb="4">
      <t>カイ</t>
    </rPh>
    <phoneticPr fontId="2"/>
  </si>
  <si>
    <t>第２９回</t>
    <rPh sb="0" eb="1">
      <t>ダイ</t>
    </rPh>
    <rPh sb="3" eb="4">
      <t>カイ</t>
    </rPh>
    <phoneticPr fontId="2"/>
  </si>
  <si>
    <t>人間と社会</t>
    <rPh sb="0" eb="2">
      <t>ニンゲン</t>
    </rPh>
    <rPh sb="3" eb="5">
      <t>シャカイ</t>
    </rPh>
    <phoneticPr fontId="2"/>
  </si>
  <si>
    <t>コミュニケーション技術</t>
    <rPh sb="9" eb="11">
      <t>ギジュツ</t>
    </rPh>
    <phoneticPr fontId="2"/>
  </si>
  <si>
    <t>生活支援技術</t>
    <rPh sb="0" eb="2">
      <t>セイカツ</t>
    </rPh>
    <rPh sb="2" eb="4">
      <t>シエン</t>
    </rPh>
    <rPh sb="4" eb="6">
      <t>ギジュツ</t>
    </rPh>
    <phoneticPr fontId="2"/>
  </si>
  <si>
    <t>発達と老化の理解</t>
    <rPh sb="0" eb="2">
      <t>ハッタツ</t>
    </rPh>
    <rPh sb="3" eb="5">
      <t>ロウカ</t>
    </rPh>
    <rPh sb="6" eb="8">
      <t>リカイ</t>
    </rPh>
    <phoneticPr fontId="2"/>
  </si>
  <si>
    <t>人間の理解</t>
    <rPh sb="0" eb="2">
      <t>ニンゲン</t>
    </rPh>
    <rPh sb="3" eb="5">
      <t>リカイ</t>
    </rPh>
    <phoneticPr fontId="2"/>
  </si>
  <si>
    <t>正答率</t>
    <rPh sb="0" eb="3">
      <t>セイトウリツ</t>
    </rPh>
    <phoneticPr fontId="2"/>
  </si>
  <si>
    <t>正答人数</t>
    <rPh sb="0" eb="2">
      <t>セイトウ</t>
    </rPh>
    <rPh sb="2" eb="3">
      <t>ニン</t>
    </rPh>
    <rPh sb="3" eb="4">
      <t>スウ</t>
    </rPh>
    <phoneticPr fontId="2"/>
  </si>
  <si>
    <t>解答人数</t>
    <rPh sb="0" eb="2">
      <t>カイトウ</t>
    </rPh>
    <rPh sb="2" eb="4">
      <t>ニンズウ</t>
    </rPh>
    <phoneticPr fontId="2"/>
  </si>
  <si>
    <t>科目名</t>
    <rPh sb="0" eb="3">
      <t>カモクメイ</t>
    </rPh>
    <phoneticPr fontId="2"/>
  </si>
  <si>
    <t>分野</t>
    <rPh sb="0" eb="2">
      <t>ブンヤ</t>
    </rPh>
    <phoneticPr fontId="2"/>
  </si>
  <si>
    <t>総合問題</t>
    <rPh sb="0" eb="4">
      <t>ソウゴウモンダイ</t>
    </rPh>
    <phoneticPr fontId="2"/>
  </si>
  <si>
    <t>総合問題１</t>
    <rPh sb="0" eb="2">
      <t>ソウゴウ</t>
    </rPh>
    <rPh sb="2" eb="4">
      <t>モンダイ</t>
    </rPh>
    <phoneticPr fontId="2"/>
  </si>
  <si>
    <t>総合問題２</t>
    <rPh sb="0" eb="2">
      <t>ソウゴウ</t>
    </rPh>
    <rPh sb="2" eb="4">
      <t>モンダイ</t>
    </rPh>
    <phoneticPr fontId="2"/>
  </si>
  <si>
    <t>総合問題３</t>
    <rPh sb="0" eb="2">
      <t>ソウゴウ</t>
    </rPh>
    <rPh sb="2" eb="4">
      <t>モンダイ</t>
    </rPh>
    <phoneticPr fontId="2"/>
  </si>
  <si>
    <t>総合問題４</t>
    <rPh sb="0" eb="2">
      <t>ソウゴウ</t>
    </rPh>
    <rPh sb="2" eb="4">
      <t>モンダイ</t>
    </rPh>
    <phoneticPr fontId="2"/>
  </si>
  <si>
    <t>合計</t>
    <rPh sb="0" eb="2">
      <t>ゴウケイ</t>
    </rPh>
    <phoneticPr fontId="2"/>
  </si>
  <si>
    <t>医療的ケア</t>
    <rPh sb="0" eb="3">
      <t>イリョウテキ</t>
    </rPh>
    <phoneticPr fontId="2"/>
  </si>
  <si>
    <t>午前
小計</t>
    <rPh sb="0" eb="2">
      <t>ゴゼン</t>
    </rPh>
    <rPh sb="3" eb="4">
      <t>ショウ</t>
    </rPh>
    <phoneticPr fontId="2"/>
  </si>
  <si>
    <t>午後
小計</t>
    <rPh sb="0" eb="2">
      <t>ゴゴ</t>
    </rPh>
    <rPh sb="3" eb="4">
      <t>ショウ</t>
    </rPh>
    <phoneticPr fontId="2"/>
  </si>
  <si>
    <t>午前</t>
    <rPh sb="0" eb="2">
      <t>ゴゼン</t>
    </rPh>
    <phoneticPr fontId="2"/>
  </si>
  <si>
    <t>総
合
問
題</t>
    <rPh sb="0" eb="1">
      <t>ソウ</t>
    </rPh>
    <rPh sb="2" eb="3">
      <t>ゴウ</t>
    </rPh>
    <rPh sb="4" eb="5">
      <t>モン</t>
    </rPh>
    <rPh sb="6" eb="7">
      <t>ダイ</t>
    </rPh>
    <phoneticPr fontId="2"/>
  </si>
  <si>
    <t>人間関係とコミュニケーション</t>
    <phoneticPr fontId="2"/>
  </si>
  <si>
    <t>人間の尊厳と自立</t>
    <rPh sb="0" eb="2">
      <t>ニンゲン</t>
    </rPh>
    <rPh sb="3" eb="5">
      <t>ソンゲン</t>
    </rPh>
    <rPh sb="6" eb="8">
      <t>ジリツ</t>
    </rPh>
    <phoneticPr fontId="2"/>
  </si>
  <si>
    <t>問題</t>
    <rPh sb="0" eb="2">
      <t>モンダイ</t>
    </rPh>
    <phoneticPr fontId="2"/>
  </si>
  <si>
    <t>合格点</t>
    <phoneticPr fontId="2"/>
  </si>
  <si>
    <t>回数</t>
    <rPh sb="0" eb="2">
      <t>カイスウ</t>
    </rPh>
    <phoneticPr fontId="2"/>
  </si>
  <si>
    <t>第３０回</t>
    <rPh sb="0" eb="1">
      <t>ダイ</t>
    </rPh>
    <rPh sb="3" eb="4">
      <t>カイ</t>
    </rPh>
    <phoneticPr fontId="2"/>
  </si>
  <si>
    <t>第３１回</t>
    <rPh sb="0" eb="1">
      <t>ダイ</t>
    </rPh>
    <rPh sb="3" eb="4">
      <t>カイ</t>
    </rPh>
    <phoneticPr fontId="2"/>
  </si>
  <si>
    <t>第３２回</t>
    <rPh sb="0" eb="1">
      <t>ダイ</t>
    </rPh>
    <rPh sb="3" eb="4">
      <t>カイ</t>
    </rPh>
    <phoneticPr fontId="2"/>
  </si>
  <si>
    <t>第３３回</t>
    <rPh sb="0" eb="1">
      <t>ダイ</t>
    </rPh>
    <rPh sb="3" eb="4">
      <t>カイ</t>
    </rPh>
    <phoneticPr fontId="2"/>
  </si>
  <si>
    <t>〔科目毎の正答概況〕</t>
    <rPh sb="1" eb="3">
      <t>カモク</t>
    </rPh>
    <rPh sb="3" eb="4">
      <t>ゴト</t>
    </rPh>
    <rPh sb="5" eb="7">
      <t>セイトウ</t>
    </rPh>
    <rPh sb="7" eb="9">
      <t>ガイキョウ</t>
    </rPh>
    <phoneticPr fontId="2"/>
  </si>
  <si>
    <t>井上</t>
    <rPh sb="0" eb="2">
      <t>イノウエ</t>
    </rPh>
    <phoneticPr fontId="2"/>
  </si>
  <si>
    <t>第３４回</t>
    <rPh sb="0" eb="1">
      <t>ダイ</t>
    </rPh>
    <rPh sb="3" eb="4">
      <t>カイ</t>
    </rPh>
    <phoneticPr fontId="2"/>
  </si>
  <si>
    <t>第３５回</t>
    <rPh sb="0" eb="1">
      <t>ダイ</t>
    </rPh>
    <rPh sb="3" eb="4">
      <t>カイ</t>
    </rPh>
    <phoneticPr fontId="2"/>
  </si>
  <si>
    <t>第３６回</t>
    <rPh sb="0" eb="1">
      <t>ダイ</t>
    </rPh>
    <rPh sb="3" eb="4">
      <t>カイ</t>
    </rPh>
    <phoneticPr fontId="2"/>
  </si>
  <si>
    <t>第３７回</t>
    <rPh sb="0" eb="1">
      <t>ダイ</t>
    </rPh>
    <rPh sb="3" eb="4">
      <t>カイ</t>
    </rPh>
    <phoneticPr fontId="2"/>
  </si>
  <si>
    <t>第３８回</t>
    <rPh sb="0" eb="1">
      <t>ダイ</t>
    </rPh>
    <rPh sb="3" eb="4">
      <t>カイ</t>
    </rPh>
    <phoneticPr fontId="2"/>
  </si>
  <si>
    <t>第３９回</t>
    <rPh sb="0" eb="1">
      <t>ダイ</t>
    </rPh>
    <rPh sb="3" eb="4">
      <t>カイ</t>
    </rPh>
    <phoneticPr fontId="2"/>
  </si>
  <si>
    <t>第４０回</t>
    <rPh sb="0" eb="1">
      <t>ダイ</t>
    </rPh>
    <rPh sb="3" eb="4">
      <t>カイ</t>
    </rPh>
    <phoneticPr fontId="2"/>
  </si>
  <si>
    <t>第４１回</t>
    <rPh sb="0" eb="1">
      <t>ダイ</t>
    </rPh>
    <rPh sb="3" eb="4">
      <t>カイ</t>
    </rPh>
    <phoneticPr fontId="2"/>
  </si>
  <si>
    <t>第４２回</t>
    <rPh sb="0" eb="1">
      <t>ダイ</t>
    </rPh>
    <rPh sb="3" eb="4">
      <t>カイ</t>
    </rPh>
    <phoneticPr fontId="2"/>
  </si>
  <si>
    <t>社会の理解</t>
    <phoneticPr fontId="2"/>
  </si>
  <si>
    <t>人間コミ</t>
    <phoneticPr fontId="2"/>
  </si>
  <si>
    <t>認知症の理解</t>
    <rPh sb="0" eb="3">
      <t>ニンチショウ</t>
    </rPh>
    <rPh sb="4" eb="6">
      <t>リカイ</t>
    </rPh>
    <phoneticPr fontId="2"/>
  </si>
  <si>
    <t>障害の理解</t>
    <rPh sb="0" eb="2">
      <t>ショウガイ</t>
    </rPh>
    <rPh sb="3" eb="5">
      <t>リカイ</t>
    </rPh>
    <phoneticPr fontId="2"/>
  </si>
  <si>
    <t>模範解答及び生徒解答入力（午後）</t>
    <rPh sb="0" eb="2">
      <t>モハン</t>
    </rPh>
    <rPh sb="2" eb="4">
      <t>カイトウ</t>
    </rPh>
    <rPh sb="4" eb="5">
      <t>オヨ</t>
    </rPh>
    <rPh sb="6" eb="8">
      <t>セイト</t>
    </rPh>
    <rPh sb="8" eb="10">
      <t>カイトウ</t>
    </rPh>
    <rPh sb="10" eb="12">
      <t>ニュウリョク</t>
    </rPh>
    <rPh sb="13" eb="15">
      <t>ゴゴ</t>
    </rPh>
    <phoneticPr fontId="2"/>
  </si>
  <si>
    <t>解答</t>
    <rPh sb="0" eb="2">
      <t>カイトウ</t>
    </rPh>
    <phoneticPr fontId="2"/>
  </si>
  <si>
    <t>領域</t>
    <rPh sb="0" eb="2">
      <t>リョウイキ</t>
    </rPh>
    <phoneticPr fontId="2"/>
  </si>
  <si>
    <t>領
域</t>
    <rPh sb="0" eb="1">
      <t>リョウ</t>
    </rPh>
    <rPh sb="2" eb="3">
      <t>イキ</t>
    </rPh>
    <phoneticPr fontId="2"/>
  </si>
  <si>
    <t>科目</t>
    <rPh sb="0" eb="2">
      <t>カモク</t>
    </rPh>
    <phoneticPr fontId="2"/>
  </si>
  <si>
    <t>科
目</t>
    <rPh sb="0" eb="1">
      <t>カ</t>
    </rPh>
    <rPh sb="2" eb="3">
      <t>メ</t>
    </rPh>
    <phoneticPr fontId="2"/>
  </si>
  <si>
    <t>介護過程</t>
    <rPh sb="0" eb="2">
      <t>カイゴ</t>
    </rPh>
    <rPh sb="2" eb="4">
      <t>カテイ</t>
    </rPh>
    <phoneticPr fontId="2"/>
  </si>
  <si>
    <t>医療的ケア</t>
    <rPh sb="0" eb="3">
      <t>イリョウテキ</t>
    </rPh>
    <phoneticPr fontId="2"/>
  </si>
  <si>
    <t>こころ</t>
    <phoneticPr fontId="2"/>
  </si>
  <si>
    <t>障害</t>
    <rPh sb="0" eb="2">
      <t>ショウガイ</t>
    </rPh>
    <phoneticPr fontId="2"/>
  </si>
  <si>
    <t>医ケ</t>
    <rPh sb="0" eb="1">
      <t>イ</t>
    </rPh>
    <phoneticPr fontId="2"/>
  </si>
  <si>
    <t>コミ</t>
    <phoneticPr fontId="2"/>
  </si>
  <si>
    <t>生活</t>
    <rPh sb="0" eb="2">
      <t>セイカツ</t>
    </rPh>
    <phoneticPr fontId="2"/>
  </si>
  <si>
    <t>介過</t>
    <rPh sb="0" eb="1">
      <t>カイ</t>
    </rPh>
    <rPh sb="1" eb="2">
      <t>カ</t>
    </rPh>
    <phoneticPr fontId="2"/>
  </si>
  <si>
    <t>科目の正答率</t>
    <rPh sb="0" eb="2">
      <t>カモク</t>
    </rPh>
    <rPh sb="3" eb="6">
      <t>セイトウリツ</t>
    </rPh>
    <phoneticPr fontId="2"/>
  </si>
  <si>
    <t>医療的ケア</t>
    <rPh sb="0" eb="3">
      <t>イリョウテキ</t>
    </rPh>
    <phoneticPr fontId="2"/>
  </si>
  <si>
    <t>問題1</t>
    <rPh sb="0" eb="2">
      <t>モンダイ</t>
    </rPh>
    <phoneticPr fontId="2"/>
  </si>
  <si>
    <t>問題2</t>
    <rPh sb="0" eb="2">
      <t>モンダイ</t>
    </rPh>
    <phoneticPr fontId="2"/>
  </si>
  <si>
    <t>問題3</t>
    <rPh sb="0" eb="2">
      <t>モンダイ</t>
    </rPh>
    <phoneticPr fontId="2"/>
  </si>
  <si>
    <t>問題4</t>
    <rPh sb="0" eb="2">
      <t>モンダイ</t>
    </rPh>
    <phoneticPr fontId="2"/>
  </si>
  <si>
    <t>問題１</t>
    <rPh sb="0" eb="2">
      <t>モンダイ</t>
    </rPh>
    <phoneticPr fontId="2"/>
  </si>
  <si>
    <t>問題２</t>
    <rPh sb="0" eb="2">
      <t>モンダイ</t>
    </rPh>
    <phoneticPr fontId="2"/>
  </si>
  <si>
    <t>問題３</t>
    <rPh sb="0" eb="2">
      <t>モンダイ</t>
    </rPh>
    <phoneticPr fontId="2"/>
  </si>
  <si>
    <t>問題４</t>
    <rPh sb="0" eb="2">
      <t>モンダイ</t>
    </rPh>
    <phoneticPr fontId="2"/>
  </si>
  <si>
    <t>高等学校</t>
  </si>
  <si>
    <t>記入者名</t>
  </si>
  <si>
    <t>学科名・コース名等</t>
  </si>
  <si>
    <t>受験回数</t>
  </si>
  <si>
    <t>回目</t>
  </si>
  <si>
    <t>№</t>
  </si>
  <si>
    <t>調　　査　　項　　目</t>
  </si>
  <si>
    <t>回　　答　　欄</t>
  </si>
  <si>
    <t>名）</t>
  </si>
  <si>
    <t>全員受験</t>
  </si>
  <si>
    <t>希望者受験</t>
  </si>
  <si>
    <t>選抜者受験</t>
  </si>
  <si>
    <t>その他</t>
  </si>
  <si>
    <t>その他：</t>
  </si>
  <si>
    <t>領域</t>
  </si>
  <si>
    <t>教育内容</t>
  </si>
  <si>
    <t>１０　コミュニケーション技術</t>
  </si>
  <si>
    <t>２　人間関係とコミュニケーション</t>
  </si>
  <si>
    <t>１１　生活支援技術</t>
  </si>
  <si>
    <t>３　社会の理解</t>
  </si>
  <si>
    <t>１２　介護過程</t>
  </si>
  <si>
    <t>４　こころとからだのしくみ</t>
  </si>
  <si>
    <t>１３　総合問題１</t>
  </si>
  <si>
    <t>５　発達と老化の理解</t>
  </si>
  <si>
    <t>１４　総合問題２</t>
  </si>
  <si>
    <t>６　認知症の理解</t>
  </si>
  <si>
    <t>１５　総合問題３</t>
  </si>
  <si>
    <t>７　障害の理解</t>
  </si>
  <si>
    <t>１６　総合問題４</t>
  </si>
  <si>
    <t>医療的ケア</t>
  </si>
  <si>
    <t>８　医療的ケア</t>
  </si>
  <si>
    <t>筆記試験に対する取り組み（複数回答可）</t>
  </si>
  <si>
    <t>授業のみ</t>
  </si>
  <si>
    <t>課外：実施日数（</t>
  </si>
  <si>
    <t>外部テスト:（</t>
  </si>
  <si>
    <t>）回</t>
  </si>
  <si>
    <r>
      <t>　</t>
    </r>
    <r>
      <rPr>
        <sz val="10.5"/>
        <rFont val="ＭＳ Ｐ明朝"/>
        <family val="1"/>
        <charset val="128"/>
      </rPr>
      <t xml:space="preserve"> </t>
    </r>
  </si>
  <si>
    <t>人間
と
社会</t>
    <rPh sb="5" eb="7">
      <t>シャカイ</t>
    </rPh>
    <phoneticPr fontId="2"/>
  </si>
  <si>
    <t>こころと
からだの
しくみ</t>
    <phoneticPr fontId="2"/>
  </si>
  <si>
    <t>難易度</t>
    <rPh sb="0" eb="3">
      <t>ナンイド</t>
    </rPh>
    <phoneticPr fontId="2"/>
  </si>
  <si>
    <t>１　人間の尊厳と自立</t>
    <phoneticPr fontId="2"/>
  </si>
  <si>
    <t>実際に受験した生徒数</t>
    <phoneticPr fontId="2"/>
  </si>
  <si>
    <t>受験資格取得予定の生徒数</t>
    <phoneticPr fontId="2"/>
  </si>
  <si>
    <t>学科分類</t>
    <rPh sb="2" eb="4">
      <t>ブンルイ</t>
    </rPh>
    <phoneticPr fontId="2"/>
  </si>
  <si>
    <t>専門学科</t>
    <rPh sb="0" eb="2">
      <t>センモン</t>
    </rPh>
    <rPh sb="2" eb="4">
      <t>ガッカ</t>
    </rPh>
    <phoneticPr fontId="2"/>
  </si>
  <si>
    <t>内）福祉科</t>
    <rPh sb="0" eb="1">
      <t>ウチ</t>
    </rPh>
    <rPh sb="2" eb="5">
      <t>フクシカ</t>
    </rPh>
    <phoneticPr fontId="2"/>
  </si>
  <si>
    <t>総合学科</t>
    <rPh sb="0" eb="4">
      <t>ソウゴウガッカ</t>
    </rPh>
    <phoneticPr fontId="2"/>
  </si>
  <si>
    <t>普通科</t>
    <rPh sb="0" eb="3">
      <t>フツウカ</t>
    </rPh>
    <phoneticPr fontId="2"/>
  </si>
  <si>
    <t>（今回）</t>
    <rPh sb="1" eb="3">
      <t>コンカイ</t>
    </rPh>
    <phoneticPr fontId="2"/>
  </si>
  <si>
    <t>（取得予定でない者</t>
    <phoneticPr fontId="2"/>
  </si>
  <si>
    <t>｢その他｣の取組を具体的にご記入ください。</t>
    <rPh sb="11" eb="12">
      <t>テキ</t>
    </rPh>
    <rPh sb="14" eb="16">
      <t>キニュウ</t>
    </rPh>
    <phoneticPr fontId="2"/>
  </si>
  <si>
    <t>試験問題全体へのコメント（学習内容との関係・難易別の科目・前回との比較等）</t>
    <phoneticPr fontId="2"/>
  </si>
  <si>
    <t>試験会場・受験者の態度等へのコメント</t>
    <phoneticPr fontId="2"/>
  </si>
  <si>
    <t>その他（複数学校・県単位での解答速報・分析等の取組状況，要望等etc）</t>
    <phoneticPr fontId="2"/>
  </si>
  <si>
    <t>　９　介護の基本</t>
    <phoneticPr fontId="2"/>
  </si>
  <si>
    <t>受験資格取得予定者の介護
福祉士国家試験への受験の態様</t>
    <phoneticPr fontId="2"/>
  </si>
  <si>
    <t>名　</t>
    <phoneticPr fontId="2"/>
  </si>
  <si>
    <t>）日</t>
  </si>
  <si>
    <t>各科目の難易度（記入する記号　難しい：×，普通：－，簡単○）</t>
    <phoneticPr fontId="2"/>
  </si>
  <si>
    <t>第３６回介護福祉士国家試験「受験状況」調査表（その１）</t>
    <phoneticPr fontId="2"/>
  </si>
  <si>
    <t>第３６回</t>
    <phoneticPr fontId="2"/>
  </si>
  <si>
    <t>資料の送信先（E-mail）</t>
    <phoneticPr fontId="2"/>
  </si>
  <si>
    <t>高等学校</t>
    <rPh sb="0" eb="2">
      <t>コウトウ</t>
    </rPh>
    <rPh sb="2" eb="4">
      <t>ガッコウ</t>
    </rPh>
    <phoneticPr fontId="2"/>
  </si>
  <si>
    <t>学校名</t>
    <rPh sb="0" eb="3">
      <t>ガッコウメイ</t>
    </rPh>
    <phoneticPr fontId="2"/>
  </si>
  <si>
    <t>担当者</t>
    <rPh sb="0" eb="3">
      <t>タントウシャ</t>
    </rPh>
    <phoneticPr fontId="2"/>
  </si>
  <si>
    <t>調査表</t>
    <rPh sb="0" eb="2">
      <t>チョウサ</t>
    </rPh>
    <rPh sb="2" eb="3">
      <t>ヒョウ</t>
    </rPh>
    <phoneticPr fontId="2"/>
  </si>
  <si>
    <t>その１</t>
    <phoneticPr fontId="2"/>
  </si>
  <si>
    <t>その２</t>
    <phoneticPr fontId="2"/>
  </si>
  <si>
    <t>その３</t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</si>
  <si>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</si>
  <si>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基礎データ</t>
    <rPh sb="0" eb="2">
      <t>キソ</t>
    </rPh>
    <phoneticPr fontId="2"/>
  </si>
  <si>
    <t>2</t>
    <phoneticPr fontId="2"/>
  </si>
  <si>
    <t>記入者名</t>
    <rPh sb="0" eb="3">
      <t>キニュウシャ</t>
    </rPh>
    <rPh sb="3" eb="4">
      <t>メイ</t>
    </rPh>
    <phoneticPr fontId="2"/>
  </si>
  <si>
    <t>E-mail</t>
    <phoneticPr fontId="2"/>
  </si>
  <si>
    <t>アンケート</t>
    <phoneticPr fontId="2"/>
  </si>
  <si>
    <t>学科</t>
    <rPh sb="0" eb="2">
      <t>ガッカ</t>
    </rPh>
    <phoneticPr fontId="2"/>
  </si>
  <si>
    <t>受
験
回
数</t>
    <rPh sb="0" eb="1">
      <t>ウケ</t>
    </rPh>
    <rPh sb="2" eb="3">
      <t>シルシ</t>
    </rPh>
    <rPh sb="4" eb="5">
      <t>カイ</t>
    </rPh>
    <rPh sb="6" eb="7">
      <t>カズ</t>
    </rPh>
    <phoneticPr fontId="2"/>
  </si>
  <si>
    <t>受験
資格
取得
者数</t>
    <rPh sb="0" eb="2">
      <t>ジュケン</t>
    </rPh>
    <rPh sb="3" eb="4">
      <t>シ</t>
    </rPh>
    <rPh sb="4" eb="5">
      <t>カク</t>
    </rPh>
    <rPh sb="6" eb="8">
      <t>シュトク</t>
    </rPh>
    <rPh sb="9" eb="10">
      <t>シャ</t>
    </rPh>
    <rPh sb="10" eb="11">
      <t>スウ</t>
    </rPh>
    <phoneticPr fontId="2"/>
  </si>
  <si>
    <t>実受験
者　数</t>
    <rPh sb="0" eb="1">
      <t>ジツ</t>
    </rPh>
    <rPh sb="1" eb="3">
      <t>ジュケン</t>
    </rPh>
    <rPh sb="4" eb="5">
      <t>モノ</t>
    </rPh>
    <rPh sb="6" eb="7">
      <t>スウ</t>
    </rPh>
    <phoneticPr fontId="2"/>
  </si>
  <si>
    <t>受験率</t>
    <rPh sb="0" eb="3">
      <t>ジュケンリツ</t>
    </rPh>
    <phoneticPr fontId="2"/>
  </si>
  <si>
    <t>受験態様</t>
    <rPh sb="0" eb="2">
      <t>ジュケン</t>
    </rPh>
    <rPh sb="2" eb="4">
      <t>タイヨウ</t>
    </rPh>
    <phoneticPr fontId="2"/>
  </si>
  <si>
    <t>各科目の難易度（難しい：×，普通：－，簡単：○）</t>
    <rPh sb="0" eb="1">
      <t>カク</t>
    </rPh>
    <rPh sb="1" eb="3">
      <t>カモク</t>
    </rPh>
    <rPh sb="4" eb="7">
      <t>ナンイド</t>
    </rPh>
    <rPh sb="8" eb="9">
      <t>ムズカ</t>
    </rPh>
    <phoneticPr fontId="2"/>
  </si>
  <si>
    <t>筆記試験に対する取組</t>
    <rPh sb="0" eb="2">
      <t>ヒッキ</t>
    </rPh>
    <rPh sb="2" eb="4">
      <t>シケン</t>
    </rPh>
    <rPh sb="5" eb="6">
      <t>タイ</t>
    </rPh>
    <rPh sb="8" eb="10">
      <t>トリクミ</t>
    </rPh>
    <phoneticPr fontId="2"/>
  </si>
  <si>
    <t>得点の幅</t>
    <rPh sb="0" eb="2">
      <t>トクテン</t>
    </rPh>
    <rPh sb="3" eb="4">
      <t>ハバ</t>
    </rPh>
    <phoneticPr fontId="2"/>
  </si>
  <si>
    <t>得点の合計</t>
    <rPh sb="0" eb="2">
      <t>トクテン</t>
    </rPh>
    <rPh sb="3" eb="5">
      <t>ゴウケイ</t>
    </rPh>
    <phoneticPr fontId="2"/>
  </si>
  <si>
    <t>総得点</t>
    <rPh sb="0" eb="3">
      <t>ソウトクテン</t>
    </rPh>
    <phoneticPr fontId="2"/>
  </si>
  <si>
    <t>平均点</t>
    <rPh sb="0" eb="3">
      <t>ヘイキンテン</t>
    </rPh>
    <phoneticPr fontId="2"/>
  </si>
  <si>
    <t>合格基準仮設定</t>
    <rPh sb="0" eb="2">
      <t>ゴウカク</t>
    </rPh>
    <rPh sb="2" eb="4">
      <t>キジュン</t>
    </rPh>
    <rPh sb="4" eb="5">
      <t>カリ</t>
    </rPh>
    <rPh sb="5" eb="7">
      <t>セッテイ</t>
    </rPh>
    <phoneticPr fontId="2"/>
  </si>
  <si>
    <t>得点の状況</t>
    <rPh sb="0" eb="2">
      <t>トクテン</t>
    </rPh>
    <rPh sb="3" eb="5">
      <t>ジョウキョウ</t>
    </rPh>
    <phoneticPr fontId="2"/>
  </si>
  <si>
    <t>各科目の正答率</t>
    <rPh sb="0" eb="1">
      <t>カク</t>
    </rPh>
    <rPh sb="1" eb="3">
      <t>カモク</t>
    </rPh>
    <rPh sb="4" eb="7">
      <t>セイトウリツ</t>
    </rPh>
    <phoneticPr fontId="2"/>
  </si>
  <si>
    <t>70点以上</t>
    <phoneticPr fontId="2"/>
  </si>
  <si>
    <t>７３点以上</t>
    <phoneticPr fontId="2"/>
  </si>
  <si>
    <t>７５点以上</t>
    <phoneticPr fontId="2"/>
  </si>
  <si>
    <t>７７点以上</t>
    <phoneticPr fontId="2"/>
  </si>
  <si>
    <t>８０点以上</t>
    <phoneticPr fontId="2"/>
  </si>
  <si>
    <t>専門
学科</t>
    <rPh sb="0" eb="1">
      <t>アツム</t>
    </rPh>
    <rPh sb="1" eb="2">
      <t>モン</t>
    </rPh>
    <rPh sb="3" eb="4">
      <t>ガク</t>
    </rPh>
    <rPh sb="4" eb="5">
      <t>カ</t>
    </rPh>
    <phoneticPr fontId="2"/>
  </si>
  <si>
    <t>(内数)</t>
    <rPh sb="1" eb="3">
      <t>ウチスウ</t>
    </rPh>
    <phoneticPr fontId="2"/>
  </si>
  <si>
    <t>総合
学科</t>
    <rPh sb="0" eb="2">
      <t>ソウゴウ</t>
    </rPh>
    <rPh sb="3" eb="5">
      <t>ガッカ</t>
    </rPh>
    <phoneticPr fontId="2"/>
  </si>
  <si>
    <t>普
通
科</t>
    <rPh sb="0" eb="1">
      <t>ススム</t>
    </rPh>
    <rPh sb="2" eb="3">
      <t>ツウ</t>
    </rPh>
    <rPh sb="4" eb="5">
      <t>カ</t>
    </rPh>
    <phoneticPr fontId="2"/>
  </si>
  <si>
    <t>全員
受験</t>
    <rPh sb="0" eb="2">
      <t>ゼンイン</t>
    </rPh>
    <rPh sb="3" eb="5">
      <t>ジュケン</t>
    </rPh>
    <phoneticPr fontId="2"/>
  </si>
  <si>
    <t>希望受験</t>
    <rPh sb="0" eb="2">
      <t>キボウ</t>
    </rPh>
    <rPh sb="2" eb="4">
      <t>ジュケン</t>
    </rPh>
    <phoneticPr fontId="2"/>
  </si>
  <si>
    <t>人間関係とコミュニケーション</t>
    <rPh sb="0" eb="2">
      <t>ニンゲン</t>
    </rPh>
    <rPh sb="2" eb="4">
      <t>カンケイ</t>
    </rPh>
    <phoneticPr fontId="2"/>
  </si>
  <si>
    <t>コミュニケーション</t>
    <phoneticPr fontId="2"/>
  </si>
  <si>
    <t>授業
のみ</t>
    <rPh sb="0" eb="2">
      <t>ジュギョウ</t>
    </rPh>
    <phoneticPr fontId="2"/>
  </si>
  <si>
    <t>課外</t>
    <rPh sb="0" eb="2">
      <t>カガイ</t>
    </rPh>
    <phoneticPr fontId="2"/>
  </si>
  <si>
    <t>外部ﾃｽﾄ</t>
    <rPh sb="0" eb="2">
      <t>ガイブ</t>
    </rPh>
    <phoneticPr fontId="2"/>
  </si>
  <si>
    <t>その
他</t>
    <rPh sb="3" eb="4">
      <t>タ</t>
    </rPh>
    <phoneticPr fontId="2"/>
  </si>
  <si>
    <t>最低</t>
    <rPh sb="0" eb="2">
      <t>サイテイ</t>
    </rPh>
    <phoneticPr fontId="2"/>
  </si>
  <si>
    <t>最高</t>
    <rPh sb="0" eb="2">
      <t>サイコウ</t>
    </rPh>
    <phoneticPr fontId="2"/>
  </si>
  <si>
    <t>該当数</t>
    <rPh sb="0" eb="2">
      <t>ガイトウ</t>
    </rPh>
    <rPh sb="2" eb="3">
      <t>スウ</t>
    </rPh>
    <phoneticPr fontId="2"/>
  </si>
  <si>
    <t>通過率</t>
    <rPh sb="0" eb="2">
      <t>ツウカ</t>
    </rPh>
    <rPh sb="2" eb="3">
      <t>リツ</t>
    </rPh>
    <phoneticPr fontId="2"/>
  </si>
  <si>
    <t>小計</t>
    <rPh sb="0" eb="2">
      <t>ショウケイ</t>
    </rPh>
    <phoneticPr fontId="2"/>
  </si>
  <si>
    <t>老化と発達の理解</t>
    <rPh sb="0" eb="2">
      <t>ロウカ</t>
    </rPh>
    <rPh sb="3" eb="5">
      <t>ハッタツ</t>
    </rPh>
    <rPh sb="6" eb="8">
      <t>リカイ</t>
    </rPh>
    <phoneticPr fontId="2"/>
  </si>
  <si>
    <t>全体</t>
    <rPh sb="0" eb="2">
      <t>ゼンタイ</t>
    </rPh>
    <phoneticPr fontId="2"/>
  </si>
  <si>
    <t>福祉科</t>
    <phoneticPr fontId="2"/>
  </si>
  <si>
    <t>内数
７割＜</t>
    <rPh sb="0" eb="1">
      <t>ウチ</t>
    </rPh>
    <rPh sb="1" eb="2">
      <t>スウ</t>
    </rPh>
    <rPh sb="4" eb="5">
      <t>ワリ</t>
    </rPh>
    <phoneticPr fontId="2"/>
  </si>
  <si>
    <t>○</t>
    <phoneticPr fontId="2"/>
  </si>
  <si>
    <t>×</t>
    <phoneticPr fontId="2"/>
  </si>
  <si>
    <t>実施</t>
    <rPh sb="0" eb="2">
      <t>ジッシ</t>
    </rPh>
    <phoneticPr fontId="2"/>
  </si>
  <si>
    <t>日数</t>
    <rPh sb="0" eb="2">
      <t>ニッスウ</t>
    </rPh>
    <phoneticPr fontId="2"/>
  </si>
  <si>
    <t>内容</t>
    <rPh sb="0" eb="2">
      <t>ナイヨウ</t>
    </rPh>
    <phoneticPr fontId="2"/>
  </si>
  <si>
    <t>問題数</t>
    <rPh sb="0" eb="3">
      <t>モンダイスウ</t>
    </rPh>
    <phoneticPr fontId="2"/>
  </si>
  <si>
    <t>正解数</t>
    <rPh sb="0" eb="2">
      <t>セイカイ</t>
    </rPh>
    <rPh sb="2" eb="3">
      <t>スウ</t>
    </rPh>
    <phoneticPr fontId="2"/>
  </si>
  <si>
    <t>正答率</t>
    <rPh sb="0" eb="2">
      <t>セイトウ</t>
    </rPh>
    <rPh sb="2" eb="3">
      <t>リツ</t>
    </rPh>
    <phoneticPr fontId="2"/>
  </si>
  <si>
    <t>30未満</t>
    <rPh sb="2" eb="4">
      <t>ミマン</t>
    </rPh>
    <phoneticPr fontId="2"/>
  </si>
  <si>
    <t>都道府県名：</t>
    <rPh sb="0" eb="4">
      <t>トドウフケン</t>
    </rPh>
    <rPh sb="4" eb="5">
      <t>メイ</t>
    </rPh>
    <phoneticPr fontId="2"/>
  </si>
  <si>
    <t>連絡先（tel）</t>
    <rPh sb="0" eb="3">
      <t>レンラクサキ</t>
    </rPh>
    <phoneticPr fontId="2"/>
  </si>
  <si>
    <t>zh.11.seiwa@gmail.com</t>
    <phoneticPr fontId="2"/>
  </si>
  <si>
    <t>【送信先】</t>
    <rPh sb="1" eb="4">
      <t>ソウシンサキ</t>
    </rPh>
    <phoneticPr fontId="2"/>
  </si>
  <si>
    <t>平均得点率</t>
    <rPh sb="0" eb="2">
      <t>ヘイキン</t>
    </rPh>
    <rPh sb="2" eb="5">
      <t>トクテンリツ</t>
    </rPh>
    <phoneticPr fontId="2"/>
  </si>
  <si>
    <t>№</t>
    <phoneticPr fontId="2"/>
  </si>
  <si>
    <t>模範解答及び生徒解答入力（午前）</t>
    <rPh sb="0" eb="2">
      <t>モハン</t>
    </rPh>
    <rPh sb="2" eb="4">
      <t>カイトウ</t>
    </rPh>
    <rPh sb="4" eb="5">
      <t>オヨ</t>
    </rPh>
    <rPh sb="6" eb="8">
      <t>セイト</t>
    </rPh>
    <rPh sb="8" eb="10">
      <t>カイトウ</t>
    </rPh>
    <rPh sb="10" eb="12">
      <t>ニュウリョク</t>
    </rPh>
    <rPh sb="13" eb="15">
      <t>ゴゼン</t>
    </rPh>
    <phoneticPr fontId="12"/>
  </si>
  <si>
    <t>模範解答及び生徒解答入力（午後）</t>
    <rPh sb="0" eb="2">
      <t>モハン</t>
    </rPh>
    <rPh sb="2" eb="4">
      <t>カイトウ</t>
    </rPh>
    <rPh sb="4" eb="5">
      <t>オヨ</t>
    </rPh>
    <rPh sb="6" eb="8">
      <t>セイト</t>
    </rPh>
    <rPh sb="8" eb="10">
      <t>カイトウ</t>
    </rPh>
    <rPh sb="10" eb="12">
      <t>ニュウリョク</t>
    </rPh>
    <rPh sb="13" eb="15">
      <t>ゴゴ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</si>
</sst>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%"/>
    <numFmt numFmtId="178" formatCode="#,##0_ "/>
  </numFmts>
  <fonts count="6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ＦＡ Ｐ 明朝"/>
      <family val="1"/>
      <charset val="128"/>
    </font>
    <font>
      <b/>
      <sz val="16"/>
      <name val="ＭＳ Ｐ明朝"/>
      <family val="1"/>
      <charset val="128"/>
    </font>
    <font>
      <b/>
      <sz val="11"/>
      <name val="ＨＧｺﾞｼｯｸE-PRO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HGPｺﾞｼｯｸE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ＨＧｺﾞｼｯｸE-PRO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.5"/>
      <name val="Times New Roman"/>
      <family val="1"/>
    </font>
    <font>
      <sz val="10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0.5"/>
      <color theme="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5"/>
      <name val="ＭＳ Ｐゴシック"/>
      <family val="3"/>
      <charset val="128"/>
    </font>
    <font>
      <sz val="4"/>
      <name val="ＭＳ Ｐゴシック"/>
      <family val="3"/>
      <charset val="128"/>
    </font>
    <font>
      <sz val="3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0"/>
      <color theme="1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47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1" fillId="0" borderId="0"/>
    <xf numFmtId="0" fontId="16" fillId="0" borderId="0"/>
  </cellStyleXfs>
  <cellXfs count="790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24" borderId="44" xfId="0" applyFont="1" applyFill="1" applyBorder="1" applyAlignment="1">
      <alignment horizontal="center" vertical="center"/>
    </xf>
    <xf numFmtId="0" fontId="15" fillId="24" borderId="45" xfId="0" applyFont="1" applyFill="1" applyBorder="1" applyAlignment="1">
      <alignment horizontal="center" vertical="center"/>
    </xf>
    <xf numFmtId="0" fontId="15" fillId="24" borderId="46" xfId="0" applyFont="1" applyFill="1" applyBorder="1" applyAlignment="1">
      <alignment horizontal="center" vertical="center"/>
    </xf>
    <xf numFmtId="0" fontId="15" fillId="24" borderId="47" xfId="0" applyFont="1" applyFill="1" applyBorder="1" applyAlignment="1">
      <alignment horizontal="center" vertical="center"/>
    </xf>
    <xf numFmtId="0" fontId="15" fillId="24" borderId="48" xfId="0" applyFont="1" applyFill="1" applyBorder="1" applyAlignment="1">
      <alignment horizontal="center" vertical="center"/>
    </xf>
    <xf numFmtId="0" fontId="15" fillId="24" borderId="49" xfId="0" applyFont="1" applyFill="1" applyBorder="1" applyAlignment="1">
      <alignment horizontal="center" vertical="center"/>
    </xf>
    <xf numFmtId="0" fontId="15" fillId="24" borderId="5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0" xfId="40" applyFont="1" applyAlignment="1">
      <alignment horizontal="center" vertical="center"/>
    </xf>
    <xf numFmtId="0" fontId="35" fillId="0" borderId="0" xfId="40" applyFont="1">
      <alignment vertical="center"/>
    </xf>
    <xf numFmtId="0" fontId="19" fillId="0" borderId="0" xfId="40">
      <alignment vertical="center"/>
    </xf>
    <xf numFmtId="0" fontId="35" fillId="0" borderId="80" xfId="40" applyFont="1" applyBorder="1" applyAlignment="1">
      <alignment horizontal="center" vertical="center"/>
    </xf>
    <xf numFmtId="0" fontId="35" fillId="0" borderId="80" xfId="40" applyFont="1" applyBorder="1">
      <alignment vertical="center"/>
    </xf>
    <xf numFmtId="0" fontId="35" fillId="0" borderId="0" xfId="40" applyFont="1" applyAlignment="1">
      <alignment horizontal="left" vertical="center"/>
    </xf>
    <xf numFmtId="0" fontId="36" fillId="0" borderId="0" xfId="40" applyFont="1">
      <alignment vertical="center"/>
    </xf>
    <xf numFmtId="0" fontId="35" fillId="25" borderId="81" xfId="40" applyFont="1" applyFill="1" applyBorder="1" applyAlignment="1">
      <alignment horizontal="center" vertical="center" shrinkToFit="1"/>
    </xf>
    <xf numFmtId="0" fontId="35" fillId="25" borderId="82" xfId="40" applyFont="1" applyFill="1" applyBorder="1">
      <alignment vertical="center"/>
    </xf>
    <xf numFmtId="177" fontId="36" fillId="25" borderId="83" xfId="40" applyNumberFormat="1" applyFont="1" applyFill="1" applyBorder="1">
      <alignment vertical="center"/>
    </xf>
    <xf numFmtId="0" fontId="35" fillId="25" borderId="84" xfId="40" applyFont="1" applyFill="1" applyBorder="1">
      <alignment vertical="center"/>
    </xf>
    <xf numFmtId="177" fontId="36" fillId="25" borderId="85" xfId="40" applyNumberFormat="1" applyFont="1" applyFill="1" applyBorder="1">
      <alignment vertical="center"/>
    </xf>
    <xf numFmtId="0" fontId="35" fillId="25" borderId="86" xfId="40" applyFont="1" applyFill="1" applyBorder="1">
      <alignment vertical="center"/>
    </xf>
    <xf numFmtId="177" fontId="36" fillId="25" borderId="87" xfId="40" applyNumberFormat="1" applyFont="1" applyFill="1" applyBorder="1">
      <alignment vertical="center"/>
    </xf>
    <xf numFmtId="0" fontId="35" fillId="25" borderId="88" xfId="40" applyFont="1" applyFill="1" applyBorder="1">
      <alignment vertical="center"/>
    </xf>
    <xf numFmtId="177" fontId="36" fillId="25" borderId="89" xfId="40" applyNumberFormat="1" applyFont="1" applyFill="1" applyBorder="1">
      <alignment vertical="center"/>
    </xf>
    <xf numFmtId="0" fontId="35" fillId="25" borderId="90" xfId="40" applyFont="1" applyFill="1" applyBorder="1">
      <alignment vertical="center"/>
    </xf>
    <xf numFmtId="177" fontId="36" fillId="25" borderId="91" xfId="40" applyNumberFormat="1" applyFont="1" applyFill="1" applyBorder="1">
      <alignment vertical="center"/>
    </xf>
    <xf numFmtId="0" fontId="36" fillId="25" borderId="16" xfId="40" applyFont="1" applyFill="1" applyBorder="1" applyAlignment="1">
      <alignment horizontal="center" vertical="center" shrinkToFit="1"/>
    </xf>
    <xf numFmtId="0" fontId="36" fillId="25" borderId="13" xfId="40" applyFont="1" applyFill="1" applyBorder="1" applyAlignment="1">
      <alignment horizontal="center" vertical="center"/>
    </xf>
    <xf numFmtId="0" fontId="36" fillId="25" borderId="17" xfId="40" applyFont="1" applyFill="1" applyBorder="1" applyAlignment="1">
      <alignment horizontal="center" vertical="center"/>
    </xf>
    <xf numFmtId="0" fontId="19" fillId="0" borderId="0" xfId="41">
      <alignment vertical="center"/>
    </xf>
    <xf numFmtId="0" fontId="35" fillId="0" borderId="0" xfId="41" applyFont="1">
      <alignment vertical="center"/>
    </xf>
    <xf numFmtId="0" fontId="35" fillId="0" borderId="0" xfId="41" applyFont="1" applyAlignment="1">
      <alignment horizontal="left" vertical="center"/>
    </xf>
    <xf numFmtId="0" fontId="35" fillId="0" borderId="0" xfId="41" applyFont="1" applyAlignment="1">
      <alignment horizontal="center" vertical="center"/>
    </xf>
    <xf numFmtId="0" fontId="35" fillId="25" borderId="92" xfId="41" applyFont="1" applyFill="1" applyBorder="1" applyAlignment="1">
      <alignment horizontal="center" vertical="center" shrinkToFit="1"/>
    </xf>
    <xf numFmtId="0" fontId="35" fillId="25" borderId="10" xfId="41" applyFont="1" applyFill="1" applyBorder="1">
      <alignment vertical="center"/>
    </xf>
    <xf numFmtId="177" fontId="35" fillId="25" borderId="83" xfId="41" applyNumberFormat="1" applyFont="1" applyFill="1" applyBorder="1">
      <alignment vertical="center"/>
    </xf>
    <xf numFmtId="0" fontId="35" fillId="25" borderId="93" xfId="41" applyFont="1" applyFill="1" applyBorder="1">
      <alignment vertical="center"/>
    </xf>
    <xf numFmtId="0" fontId="35" fillId="0" borderId="93" xfId="41" applyFont="1" applyBorder="1">
      <alignment vertical="center"/>
    </xf>
    <xf numFmtId="177" fontId="35" fillId="25" borderId="85" xfId="41" applyNumberFormat="1" applyFont="1" applyFill="1" applyBorder="1">
      <alignment vertical="center"/>
    </xf>
    <xf numFmtId="0" fontId="35" fillId="25" borderId="81" xfId="41" applyFont="1" applyFill="1" applyBorder="1">
      <alignment vertical="center"/>
    </xf>
    <xf numFmtId="0" fontId="35" fillId="25" borderId="94" xfId="41" applyFont="1" applyFill="1" applyBorder="1">
      <alignment vertical="center"/>
    </xf>
    <xf numFmtId="0" fontId="35" fillId="25" borderId="95" xfId="41" applyFont="1" applyFill="1" applyBorder="1">
      <alignment vertical="center"/>
    </xf>
    <xf numFmtId="177" fontId="35" fillId="25" borderId="87" xfId="41" applyNumberFormat="1" applyFont="1" applyFill="1" applyBorder="1">
      <alignment vertical="center"/>
    </xf>
    <xf numFmtId="0" fontId="35" fillId="0" borderId="19" xfId="41" applyFont="1" applyBorder="1">
      <alignment vertical="center"/>
    </xf>
    <xf numFmtId="0" fontId="35" fillId="0" borderId="96" xfId="41" applyFont="1" applyBorder="1">
      <alignment vertical="center"/>
    </xf>
    <xf numFmtId="0" fontId="35" fillId="0" borderId="55" xfId="41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5" fillId="25" borderId="96" xfId="41" applyFont="1" applyFill="1" applyBorder="1">
      <alignment vertical="center"/>
    </xf>
    <xf numFmtId="177" fontId="35" fillId="25" borderId="89" xfId="41" applyNumberFormat="1" applyFont="1" applyFill="1" applyBorder="1">
      <alignment vertical="center"/>
    </xf>
    <xf numFmtId="0" fontId="35" fillId="25" borderId="13" xfId="41" applyFont="1" applyFill="1" applyBorder="1">
      <alignment vertical="center"/>
    </xf>
    <xf numFmtId="0" fontId="35" fillId="25" borderId="97" xfId="41" applyFont="1" applyFill="1" applyBorder="1">
      <alignment vertical="center"/>
    </xf>
    <xf numFmtId="0" fontId="35" fillId="25" borderId="14" xfId="41" applyFont="1" applyFill="1" applyBorder="1">
      <alignment vertical="center"/>
    </xf>
    <xf numFmtId="177" fontId="35" fillId="25" borderId="17" xfId="41" applyNumberFormat="1" applyFont="1" applyFill="1" applyBorder="1">
      <alignment vertical="center"/>
    </xf>
    <xf numFmtId="0" fontId="38" fillId="0" borderId="98" xfId="40" applyFont="1" applyBorder="1" applyAlignment="1">
      <alignment horizontal="center" vertical="center" wrapText="1"/>
    </xf>
    <xf numFmtId="0" fontId="38" fillId="25" borderId="99" xfId="40" applyFont="1" applyFill="1" applyBorder="1" applyAlignment="1">
      <alignment horizontal="center" vertical="center" wrapText="1"/>
    </xf>
    <xf numFmtId="0" fontId="38" fillId="0" borderId="93" xfId="40" applyFont="1" applyBorder="1" applyAlignment="1">
      <alignment horizontal="center" vertical="center" wrapText="1"/>
    </xf>
    <xf numFmtId="0" fontId="38" fillId="25" borderId="100" xfId="40" applyFont="1" applyFill="1" applyBorder="1" applyAlignment="1">
      <alignment horizontal="center" vertical="center" wrapText="1"/>
    </xf>
    <xf numFmtId="0" fontId="38" fillId="25" borderId="101" xfId="40" applyFont="1" applyFill="1" applyBorder="1" applyAlignment="1">
      <alignment horizontal="center" vertical="center" wrapText="1"/>
    </xf>
    <xf numFmtId="0" fontId="38" fillId="0" borderId="102" xfId="40" applyFont="1" applyBorder="1" applyAlignment="1">
      <alignment horizontal="center" vertical="center" wrapText="1"/>
    </xf>
    <xf numFmtId="0" fontId="38" fillId="25" borderId="103" xfId="40" applyFont="1" applyFill="1" applyBorder="1" applyAlignment="1">
      <alignment horizontal="center" vertical="center" wrapText="1"/>
    </xf>
    <xf numFmtId="0" fontId="38" fillId="0" borderId="100" xfId="40" applyFont="1" applyBorder="1" applyAlignment="1">
      <alignment horizontal="center" vertical="center" wrapText="1"/>
    </xf>
    <xf numFmtId="0" fontId="38" fillId="25" borderId="93" xfId="4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9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40" fillId="0" borderId="15" xfId="0" applyFont="1" applyBorder="1" applyAlignment="1">
      <alignment vertical="center" textRotation="255"/>
    </xf>
    <xf numFmtId="0" fontId="18" fillId="0" borderId="1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5" fillId="24" borderId="105" xfId="0" applyFont="1" applyFill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35" fillId="25" borderId="92" xfId="41" applyFont="1" applyFill="1" applyBorder="1">
      <alignment vertical="center"/>
    </xf>
    <xf numFmtId="0" fontId="35" fillId="0" borderId="92" xfId="41" applyFont="1" applyBorder="1">
      <alignment vertical="center"/>
    </xf>
    <xf numFmtId="177" fontId="35" fillId="25" borderId="91" xfId="41" applyNumberFormat="1" applyFont="1" applyFill="1" applyBorder="1">
      <alignment vertical="center"/>
    </xf>
    <xf numFmtId="0" fontId="35" fillId="0" borderId="0" xfId="40" applyFont="1" applyAlignment="1">
      <alignment horizontal="right" vertical="center"/>
    </xf>
    <xf numFmtId="0" fontId="3" fillId="0" borderId="0" xfId="0" applyFont="1"/>
    <xf numFmtId="0" fontId="12" fillId="0" borderId="1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43" fillId="0" borderId="0" xfId="41" applyFont="1">
      <alignment vertical="center"/>
    </xf>
    <xf numFmtId="10" fontId="35" fillId="0" borderId="85" xfId="41" applyNumberFormat="1" applyFont="1" applyBorder="1">
      <alignment vertical="center"/>
    </xf>
    <xf numFmtId="0" fontId="35" fillId="0" borderId="81" xfId="41" applyFont="1" applyBorder="1">
      <alignment vertical="center"/>
    </xf>
    <xf numFmtId="10" fontId="35" fillId="0" borderId="87" xfId="41" applyNumberFormat="1" applyFont="1" applyBorder="1">
      <alignment vertical="center"/>
    </xf>
    <xf numFmtId="0" fontId="35" fillId="0" borderId="19" xfId="41" applyFont="1" applyBorder="1" applyAlignment="1">
      <alignment horizontal="center" vertical="center"/>
    </xf>
    <xf numFmtId="0" fontId="35" fillId="0" borderId="75" xfId="41" applyFont="1" applyBorder="1" applyAlignment="1">
      <alignment horizontal="center" vertical="center"/>
    </xf>
    <xf numFmtId="0" fontId="35" fillId="0" borderId="39" xfId="41" applyFont="1" applyBorder="1">
      <alignment vertical="center"/>
    </xf>
    <xf numFmtId="10" fontId="35" fillId="0" borderId="71" xfId="41" applyNumberFormat="1" applyFont="1" applyBorder="1">
      <alignment vertical="center"/>
    </xf>
    <xf numFmtId="0" fontId="35" fillId="0" borderId="10" xfId="41" applyFont="1" applyBorder="1">
      <alignment vertical="center"/>
    </xf>
    <xf numFmtId="10" fontId="35" fillId="0" borderId="83" xfId="41" applyNumberFormat="1" applyFont="1" applyBorder="1">
      <alignment vertical="center"/>
    </xf>
    <xf numFmtId="0" fontId="35" fillId="0" borderId="118" xfId="41" applyFont="1" applyBorder="1" applyAlignment="1">
      <alignment horizontal="center" vertical="center"/>
    </xf>
    <xf numFmtId="0" fontId="35" fillId="0" borderId="82" xfId="41" applyFont="1" applyBorder="1">
      <alignment vertical="center"/>
    </xf>
    <xf numFmtId="0" fontId="35" fillId="0" borderId="84" xfId="41" applyFont="1" applyBorder="1">
      <alignment vertical="center"/>
    </xf>
    <xf numFmtId="0" fontId="35" fillId="0" borderId="86" xfId="41" applyFont="1" applyBorder="1">
      <alignment vertical="center"/>
    </xf>
    <xf numFmtId="0" fontId="35" fillId="0" borderId="119" xfId="41" applyFont="1" applyBorder="1">
      <alignment vertical="center"/>
    </xf>
    <xf numFmtId="0" fontId="16" fillId="0" borderId="40" xfId="0" applyFont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13" fillId="0" borderId="122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38" fillId="0" borderId="96" xfId="40" applyFont="1" applyBorder="1" applyAlignment="1">
      <alignment horizontal="center" vertical="center" wrapText="1"/>
    </xf>
    <xf numFmtId="0" fontId="35" fillId="0" borderId="78" xfId="41" applyFont="1" applyBorder="1">
      <alignment vertical="center"/>
    </xf>
    <xf numFmtId="0" fontId="35" fillId="0" borderId="77" xfId="41" applyFont="1" applyBorder="1">
      <alignment vertical="center"/>
    </xf>
    <xf numFmtId="0" fontId="9" fillId="0" borderId="5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10" fillId="24" borderId="86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0" fillId="24" borderId="127" xfId="0" applyFont="1" applyFill="1" applyBorder="1" applyAlignment="1">
      <alignment horizontal="center" vertical="center"/>
    </xf>
    <xf numFmtId="176" fontId="8" fillId="0" borderId="128" xfId="0" applyNumberFormat="1" applyFont="1" applyBorder="1" applyAlignment="1">
      <alignment horizontal="center" vertical="center"/>
    </xf>
    <xf numFmtId="0" fontId="10" fillId="24" borderId="120" xfId="0" applyFont="1" applyFill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 vertical="center"/>
    </xf>
    <xf numFmtId="0" fontId="10" fillId="24" borderId="88" xfId="0" applyFont="1" applyFill="1" applyBorder="1" applyAlignment="1">
      <alignment horizontal="center" vertical="center"/>
    </xf>
    <xf numFmtId="176" fontId="8" fillId="0" borderId="91" xfId="0" applyNumberFormat="1" applyFont="1" applyBorder="1" applyAlignment="1">
      <alignment horizontal="center" vertical="center"/>
    </xf>
    <xf numFmtId="176" fontId="8" fillId="0" borderId="89" xfId="0" applyNumberFormat="1" applyFont="1" applyBorder="1" applyAlignment="1">
      <alignment horizontal="center" vertical="center"/>
    </xf>
    <xf numFmtId="0" fontId="10" fillId="24" borderId="90" xfId="0" applyFont="1" applyFill="1" applyBorder="1" applyAlignment="1">
      <alignment horizontal="center" vertical="center"/>
    </xf>
    <xf numFmtId="0" fontId="10" fillId="24" borderId="121" xfId="0" applyFont="1" applyFill="1" applyBorder="1" applyAlignment="1">
      <alignment horizontal="center" vertical="center"/>
    </xf>
    <xf numFmtId="176" fontId="8" fillId="0" borderId="68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176" fontId="7" fillId="0" borderId="83" xfId="0" applyNumberFormat="1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78" fontId="13" fillId="0" borderId="13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0" fontId="35" fillId="25" borderId="127" xfId="41" applyFont="1" applyFill="1" applyBorder="1" applyAlignment="1">
      <alignment vertical="center" textRotation="255" wrapText="1"/>
    </xf>
    <xf numFmtId="0" fontId="35" fillId="25" borderId="145" xfId="41" applyFont="1" applyFill="1" applyBorder="1">
      <alignment vertical="center"/>
    </xf>
    <xf numFmtId="0" fontId="35" fillId="25" borderId="142" xfId="41" applyFont="1" applyFill="1" applyBorder="1">
      <alignment vertical="center"/>
    </xf>
    <xf numFmtId="0" fontId="14" fillId="0" borderId="131" xfId="0" applyFont="1" applyBorder="1" applyAlignment="1">
      <alignment vertical="center"/>
    </xf>
    <xf numFmtId="0" fontId="0" fillId="24" borderId="44" xfId="0" applyFill="1" applyBorder="1" applyAlignment="1">
      <alignment horizontal="center" vertical="center" textRotation="255"/>
    </xf>
    <xf numFmtId="0" fontId="0" fillId="24" borderId="124" xfId="0" applyFill="1" applyBorder="1" applyAlignment="1">
      <alignment horizontal="center" vertical="center" textRotation="255"/>
    </xf>
    <xf numFmtId="0" fontId="0" fillId="24" borderId="124" xfId="0" applyFill="1" applyBorder="1" applyAlignment="1">
      <alignment vertical="center" textRotation="255"/>
    </xf>
    <xf numFmtId="0" fontId="0" fillId="24" borderId="129" xfId="0" applyFill="1" applyBorder="1" applyAlignment="1">
      <alignment vertical="center" textRotation="255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3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2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 textRotation="255"/>
    </xf>
    <xf numFmtId="0" fontId="40" fillId="0" borderId="81" xfId="0" applyFont="1" applyBorder="1" applyAlignment="1">
      <alignment vertical="center" textRotation="255"/>
    </xf>
    <xf numFmtId="0" fontId="0" fillId="0" borderId="81" xfId="0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41" fillId="0" borderId="64" xfId="0" applyFont="1" applyBorder="1" applyAlignment="1">
      <alignment vertical="center"/>
    </xf>
    <xf numFmtId="0" fontId="41" fillId="0" borderId="93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35" fillId="26" borderId="93" xfId="41" applyFont="1" applyFill="1" applyBorder="1">
      <alignment vertical="center"/>
    </xf>
    <xf numFmtId="0" fontId="35" fillId="25" borderId="124" xfId="41" applyFont="1" applyFill="1" applyBorder="1" applyAlignment="1">
      <alignment vertical="center" wrapText="1"/>
    </xf>
    <xf numFmtId="0" fontId="35" fillId="26" borderId="147" xfId="41" applyFont="1" applyFill="1" applyBorder="1">
      <alignment vertical="center"/>
    </xf>
    <xf numFmtId="0" fontId="35" fillId="0" borderId="90" xfId="41" applyFont="1" applyBorder="1">
      <alignment vertical="center"/>
    </xf>
    <xf numFmtId="0" fontId="7" fillId="24" borderId="10" xfId="0" applyFont="1" applyFill="1" applyBorder="1" applyAlignment="1">
      <alignment vertical="center"/>
    </xf>
    <xf numFmtId="0" fontId="12" fillId="0" borderId="1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15" fillId="24" borderId="130" xfId="0" applyFont="1" applyFill="1" applyBorder="1" applyAlignment="1">
      <alignment horizontal="center" vertical="center"/>
    </xf>
    <xf numFmtId="0" fontId="15" fillId="24" borderId="124" xfId="0" applyFont="1" applyFill="1" applyBorder="1" applyAlignment="1">
      <alignment horizontal="center" vertical="center"/>
    </xf>
    <xf numFmtId="0" fontId="38" fillId="0" borderId="103" xfId="40" applyFont="1" applyBorder="1" applyAlignment="1">
      <alignment horizontal="center" vertical="center" wrapText="1"/>
    </xf>
    <xf numFmtId="0" fontId="38" fillId="25" borderId="92" xfId="4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54" fillId="0" borderId="0" xfId="44" applyAlignment="1">
      <alignment horizontal="left" vertical="center" indent="5"/>
    </xf>
    <xf numFmtId="0" fontId="52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50" fillId="0" borderId="0" xfId="0" applyFont="1" applyAlignment="1">
      <alignment vertical="center" wrapText="1"/>
    </xf>
    <xf numFmtId="0" fontId="50" fillId="0" borderId="150" xfId="0" applyFont="1" applyBorder="1" applyAlignment="1">
      <alignment vertical="center" wrapText="1"/>
    </xf>
    <xf numFmtId="0" fontId="50" fillId="0" borderId="151" xfId="0" applyFont="1" applyBorder="1" applyAlignment="1">
      <alignment vertical="center" wrapText="1"/>
    </xf>
    <xf numFmtId="0" fontId="57" fillId="0" borderId="150" xfId="0" applyFont="1" applyBorder="1" applyAlignment="1">
      <alignment horizontal="center" vertical="center" wrapText="1"/>
    </xf>
    <xf numFmtId="0" fontId="58" fillId="0" borderId="150" xfId="0" applyFont="1" applyBorder="1" applyAlignment="1">
      <alignment horizontal="center" vertical="center" wrapText="1"/>
    </xf>
    <xf numFmtId="0" fontId="35" fillId="0" borderId="80" xfId="40" applyFont="1" applyBorder="1" applyAlignment="1">
      <alignment horizontal="right" vertical="center"/>
    </xf>
    <xf numFmtId="0" fontId="35" fillId="0" borderId="80" xfId="40" applyFont="1" applyBorder="1" applyAlignment="1">
      <alignment horizontal="left" vertical="center"/>
    </xf>
    <xf numFmtId="0" fontId="0" fillId="0" borderId="154" xfId="0" applyBorder="1"/>
    <xf numFmtId="0" fontId="0" fillId="0" borderId="157" xfId="0" applyBorder="1"/>
    <xf numFmtId="0" fontId="59" fillId="0" borderId="0" xfId="0" applyFont="1" applyAlignment="1">
      <alignment horizontal="left" vertical="center"/>
    </xf>
    <xf numFmtId="0" fontId="40" fillId="26" borderId="78" xfId="45" applyFont="1" applyFill="1" applyBorder="1" applyAlignment="1">
      <alignment horizontal="center" vertical="center" shrinkToFit="1"/>
    </xf>
    <xf numFmtId="0" fontId="61" fillId="26" borderId="166" xfId="45" applyFont="1" applyFill="1" applyBorder="1" applyAlignment="1">
      <alignment horizontal="center" vertical="center" wrapText="1" shrinkToFit="1"/>
    </xf>
    <xf numFmtId="0" fontId="40" fillId="26" borderId="82" xfId="0" applyFont="1" applyFill="1" applyBorder="1" applyAlignment="1">
      <alignment horizontal="center" vertical="center" shrinkToFit="1"/>
    </xf>
    <xf numFmtId="0" fontId="40" fillId="26" borderId="82" xfId="0" applyFont="1" applyFill="1" applyBorder="1" applyAlignment="1">
      <alignment horizontal="center" vertical="center"/>
    </xf>
    <xf numFmtId="0" fontId="40" fillId="26" borderId="132" xfId="0" applyFont="1" applyFill="1" applyBorder="1" applyAlignment="1">
      <alignment horizontal="center" vertical="center"/>
    </xf>
    <xf numFmtId="0" fontId="40" fillId="26" borderId="10" xfId="0" applyFont="1" applyFill="1" applyBorder="1" applyAlignment="1">
      <alignment horizontal="center" vertical="center"/>
    </xf>
    <xf numFmtId="0" fontId="40" fillId="26" borderId="99" xfId="0" applyFont="1" applyFill="1" applyBorder="1" applyAlignment="1">
      <alignment horizontal="center" vertical="center"/>
    </xf>
    <xf numFmtId="0" fontId="40" fillId="26" borderId="83" xfId="0" applyFont="1" applyFill="1" applyBorder="1" applyAlignment="1">
      <alignment horizontal="center" vertical="center"/>
    </xf>
    <xf numFmtId="0" fontId="40" fillId="26" borderId="125" xfId="0" applyFont="1" applyFill="1" applyBorder="1" applyAlignment="1">
      <alignment horizontal="center" vertical="center"/>
    </xf>
    <xf numFmtId="0" fontId="40" fillId="26" borderId="10" xfId="0" applyFont="1" applyFill="1" applyBorder="1" applyAlignment="1">
      <alignment horizontal="center" vertical="center" shrinkToFit="1"/>
    </xf>
    <xf numFmtId="0" fontId="40" fillId="26" borderId="99" xfId="0" applyFont="1" applyFill="1" applyBorder="1" applyAlignment="1">
      <alignment horizontal="center" vertical="center" shrinkToFit="1"/>
    </xf>
    <xf numFmtId="0" fontId="62" fillId="26" borderId="169" xfId="45" applyFont="1" applyFill="1" applyBorder="1" applyAlignment="1">
      <alignment horizontal="center" vertical="center" wrapText="1" shrinkToFit="1"/>
    </xf>
    <xf numFmtId="0" fontId="2" fillId="26" borderId="168" xfId="45" applyFont="1" applyFill="1" applyBorder="1" applyAlignment="1">
      <alignment horizontal="center" vertical="center" wrapText="1" shrinkToFit="1"/>
    </xf>
    <xf numFmtId="0" fontId="2" fillId="26" borderId="167" xfId="45" applyFont="1" applyFill="1" applyBorder="1" applyAlignment="1">
      <alignment horizontal="center" vertical="center" wrapText="1" shrinkToFit="1"/>
    </xf>
    <xf numFmtId="0" fontId="2" fillId="26" borderId="171" xfId="45" applyFont="1" applyFill="1" applyBorder="1" applyAlignment="1">
      <alignment vertical="center" shrinkToFit="1"/>
    </xf>
    <xf numFmtId="0" fontId="61" fillId="26" borderId="172" xfId="45" applyFont="1" applyFill="1" applyBorder="1" applyAlignment="1">
      <alignment horizontal="center" vertical="center" wrapText="1" shrinkToFit="1"/>
    </xf>
    <xf numFmtId="0" fontId="2" fillId="26" borderId="173" xfId="45" applyFont="1" applyFill="1" applyBorder="1" applyAlignment="1">
      <alignment horizontal="center" vertical="center" shrinkToFit="1"/>
    </xf>
    <xf numFmtId="0" fontId="2" fillId="26" borderId="171" xfId="45" applyFont="1" applyFill="1" applyBorder="1" applyAlignment="1">
      <alignment horizontal="center" vertical="center" shrinkToFit="1"/>
    </xf>
    <xf numFmtId="0" fontId="2" fillId="26" borderId="174" xfId="45" applyFont="1" applyFill="1" applyBorder="1" applyAlignment="1">
      <alignment horizontal="center" vertical="center" shrinkToFit="1"/>
    </xf>
    <xf numFmtId="0" fontId="2" fillId="26" borderId="172" xfId="45" applyFont="1" applyFill="1" applyBorder="1" applyAlignment="1">
      <alignment horizontal="center" vertical="center" shrinkToFit="1"/>
    </xf>
    <xf numFmtId="0" fontId="2" fillId="26" borderId="175" xfId="45" applyFont="1" applyFill="1" applyBorder="1" applyAlignment="1">
      <alignment horizontal="center" vertical="center" shrinkToFit="1"/>
    </xf>
    <xf numFmtId="0" fontId="2" fillId="26" borderId="169" xfId="45" applyFont="1" applyFill="1" applyBorder="1" applyAlignment="1">
      <alignment horizontal="center" vertical="center" wrapText="1" shrinkToFit="1"/>
    </xf>
    <xf numFmtId="0" fontId="2" fillId="26" borderId="176" xfId="45" applyFont="1" applyFill="1" applyBorder="1" applyAlignment="1">
      <alignment horizontal="center" vertical="center" wrapText="1" shrinkToFit="1"/>
    </xf>
    <xf numFmtId="0" fontId="2" fillId="26" borderId="177" xfId="45" applyFont="1" applyFill="1" applyBorder="1" applyAlignment="1">
      <alignment horizontal="center" vertical="center" wrapText="1" shrinkToFit="1"/>
    </xf>
    <xf numFmtId="0" fontId="2" fillId="26" borderId="82" xfId="45" applyFont="1" applyFill="1" applyBorder="1" applyAlignment="1">
      <alignment horizontal="center" vertical="center" wrapText="1" shrinkToFit="1"/>
    </xf>
    <xf numFmtId="0" fontId="2" fillId="26" borderId="99" xfId="45" applyFont="1" applyFill="1" applyBorder="1" applyAlignment="1">
      <alignment horizontal="center" vertical="center" wrapText="1" shrinkToFit="1"/>
    </xf>
    <xf numFmtId="0" fontId="2" fillId="26" borderId="83" xfId="45" applyFont="1" applyFill="1" applyBorder="1" applyAlignment="1">
      <alignment horizontal="center" vertical="center" wrapText="1" shrinkToFit="1"/>
    </xf>
    <xf numFmtId="0" fontId="2" fillId="26" borderId="132" xfId="45" applyFont="1" applyFill="1" applyBorder="1" applyAlignment="1">
      <alignment horizontal="center" vertical="center" wrapText="1" shrinkToFit="1"/>
    </xf>
    <xf numFmtId="0" fontId="37" fillId="0" borderId="80" xfId="40" applyFont="1" applyBorder="1">
      <alignment vertical="center"/>
    </xf>
    <xf numFmtId="0" fontId="54" fillId="0" borderId="0" xfId="44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43" applyNumberFormat="1" applyFont="1" applyAlignment="1">
      <alignment vertical="center"/>
    </xf>
    <xf numFmtId="0" fontId="0" fillId="0" borderId="0" xfId="0" applyAlignment="1">
      <alignment horizontal="left"/>
    </xf>
    <xf numFmtId="0" fontId="15" fillId="24" borderId="11" xfId="0" applyFont="1" applyFill="1" applyBorder="1" applyAlignment="1">
      <alignment horizontal="center" vertical="center"/>
    </xf>
    <xf numFmtId="0" fontId="15" fillId="24" borderId="29" xfId="0" applyFont="1" applyFill="1" applyBorder="1" applyAlignment="1">
      <alignment horizontal="center" vertical="center"/>
    </xf>
    <xf numFmtId="0" fontId="15" fillId="24" borderId="28" xfId="0" applyFont="1" applyFill="1" applyBorder="1" applyAlignment="1">
      <alignment horizontal="center" vertical="center"/>
    </xf>
    <xf numFmtId="0" fontId="15" fillId="24" borderId="22" xfId="0" applyFont="1" applyFill="1" applyBorder="1" applyAlignment="1">
      <alignment horizontal="center" vertical="center"/>
    </xf>
    <xf numFmtId="0" fontId="15" fillId="24" borderId="25" xfId="0" applyFont="1" applyFill="1" applyBorder="1" applyAlignment="1">
      <alignment horizontal="center" vertical="center"/>
    </xf>
    <xf numFmtId="0" fontId="15" fillId="24" borderId="32" xfId="0" applyFont="1" applyFill="1" applyBorder="1" applyAlignment="1">
      <alignment horizontal="center" vertical="center"/>
    </xf>
    <xf numFmtId="0" fontId="0" fillId="0" borderId="77" xfId="0" applyBorder="1"/>
    <xf numFmtId="0" fontId="15" fillId="24" borderId="163" xfId="0" applyFont="1" applyFill="1" applyBorder="1" applyAlignment="1">
      <alignment horizontal="center" vertical="center"/>
    </xf>
    <xf numFmtId="0" fontId="11" fillId="0" borderId="0" xfId="0" applyFont="1"/>
    <xf numFmtId="0" fontId="0" fillId="0" borderId="11" xfId="0" applyBorder="1" applyAlignment="1">
      <alignment horizontal="left"/>
    </xf>
    <xf numFmtId="0" fontId="0" fillId="0" borderId="73" xfId="0" applyBorder="1" applyAlignment="1">
      <alignment horizontal="left"/>
    </xf>
    <xf numFmtId="0" fontId="63" fillId="26" borderId="127" xfId="0" applyFont="1" applyFill="1" applyBorder="1" applyAlignment="1">
      <alignment horizontal="center" vertical="center" shrinkToFit="1"/>
    </xf>
    <xf numFmtId="0" fontId="63" fillId="0" borderId="55" xfId="0" applyFont="1" applyBorder="1" applyAlignment="1">
      <alignment horizontal="center" vertical="center" shrinkToFit="1"/>
    </xf>
    <xf numFmtId="0" fontId="64" fillId="27" borderId="82" xfId="0" applyFont="1" applyFill="1" applyBorder="1" applyAlignment="1">
      <alignment horizontal="center" vertical="center"/>
    </xf>
    <xf numFmtId="0" fontId="64" fillId="27" borderId="10" xfId="0" applyFont="1" applyFill="1" applyBorder="1" applyAlignment="1">
      <alignment horizontal="center" vertical="center"/>
    </xf>
    <xf numFmtId="0" fontId="64" fillId="27" borderId="173" xfId="0" applyFont="1" applyFill="1" applyBorder="1" applyAlignment="1">
      <alignment horizontal="center" vertical="center"/>
    </xf>
    <xf numFmtId="0" fontId="64" fillId="27" borderId="171" xfId="0" applyFont="1" applyFill="1" applyBorder="1" applyAlignment="1">
      <alignment horizontal="center" vertical="center"/>
    </xf>
    <xf numFmtId="0" fontId="64" fillId="27" borderId="178" xfId="0" applyFont="1" applyFill="1" applyBorder="1" applyAlignment="1">
      <alignment horizontal="center" vertical="center"/>
    </xf>
    <xf numFmtId="0" fontId="64" fillId="27" borderId="179" xfId="0" applyFont="1" applyFill="1" applyBorder="1" applyAlignment="1">
      <alignment horizontal="center" vertical="center"/>
    </xf>
    <xf numFmtId="0" fontId="65" fillId="27" borderId="82" xfId="0" applyFont="1" applyFill="1" applyBorder="1" applyAlignment="1">
      <alignment horizontal="center" vertical="center"/>
    </xf>
    <xf numFmtId="0" fontId="65" fillId="27" borderId="10" xfId="0" applyFont="1" applyFill="1" applyBorder="1" applyAlignment="1">
      <alignment horizontal="center" vertical="center"/>
    </xf>
    <xf numFmtId="0" fontId="65" fillId="27" borderId="178" xfId="0" applyFont="1" applyFill="1" applyBorder="1" applyAlignment="1">
      <alignment horizontal="center" vertical="center"/>
    </xf>
    <xf numFmtId="0" fontId="65" fillId="27" borderId="179" xfId="0" applyFont="1" applyFill="1" applyBorder="1" applyAlignment="1">
      <alignment horizontal="center" vertical="center"/>
    </xf>
    <xf numFmtId="0" fontId="65" fillId="27" borderId="173" xfId="0" applyFont="1" applyFill="1" applyBorder="1" applyAlignment="1">
      <alignment horizontal="center" vertical="center"/>
    </xf>
    <xf numFmtId="0" fontId="65" fillId="27" borderId="171" xfId="0" applyFont="1" applyFill="1" applyBorder="1" applyAlignment="1">
      <alignment horizontal="center" vertical="center"/>
    </xf>
    <xf numFmtId="0" fontId="66" fillId="0" borderId="42" xfId="0" applyFont="1" applyBorder="1" applyAlignment="1">
      <alignment horizontal="left"/>
    </xf>
    <xf numFmtId="0" fontId="66" fillId="0" borderId="0" xfId="0" applyFont="1" applyAlignment="1">
      <alignment horizontal="left"/>
    </xf>
    <xf numFmtId="0" fontId="66" fillId="0" borderId="16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67" fillId="27" borderId="82" xfId="0" applyFont="1" applyFill="1" applyBorder="1" applyAlignment="1">
      <alignment horizontal="center" vertical="center"/>
    </xf>
    <xf numFmtId="0" fontId="67" fillId="27" borderId="10" xfId="0" applyFont="1" applyFill="1" applyBorder="1" applyAlignment="1">
      <alignment horizontal="center" vertical="center"/>
    </xf>
    <xf numFmtId="0" fontId="67" fillId="27" borderId="178" xfId="0" applyFont="1" applyFill="1" applyBorder="1" applyAlignment="1">
      <alignment horizontal="center" vertical="center"/>
    </xf>
    <xf numFmtId="0" fontId="67" fillId="27" borderId="179" xfId="0" applyFont="1" applyFill="1" applyBorder="1" applyAlignment="1">
      <alignment horizontal="center" vertical="center"/>
    </xf>
    <xf numFmtId="0" fontId="67" fillId="27" borderId="173" xfId="0" applyFont="1" applyFill="1" applyBorder="1" applyAlignment="1">
      <alignment horizontal="center" vertical="center"/>
    </xf>
    <xf numFmtId="0" fontId="67" fillId="27" borderId="171" xfId="0" applyFont="1" applyFill="1" applyBorder="1" applyAlignment="1">
      <alignment horizontal="center" vertical="center"/>
    </xf>
    <xf numFmtId="0" fontId="67" fillId="27" borderId="88" xfId="0" applyFont="1" applyFill="1" applyBorder="1" applyAlignment="1">
      <alignment horizontal="center" vertical="center"/>
    </xf>
    <xf numFmtId="0" fontId="67" fillId="27" borderId="96" xfId="0" applyFont="1" applyFill="1" applyBorder="1" applyAlignment="1">
      <alignment horizontal="center" vertical="center"/>
    </xf>
    <xf numFmtId="0" fontId="0" fillId="0" borderId="42" xfId="0" applyBorder="1"/>
    <xf numFmtId="0" fontId="12" fillId="0" borderId="18" xfId="0" applyFont="1" applyBorder="1" applyAlignment="1">
      <alignment horizontal="left"/>
    </xf>
    <xf numFmtId="0" fontId="63" fillId="0" borderId="128" xfId="0" applyFont="1" applyBorder="1" applyAlignment="1">
      <alignment horizontal="center" vertical="center" shrinkToFit="1"/>
    </xf>
    <xf numFmtId="0" fontId="64" fillId="0" borderId="83" xfId="46" applyFont="1" applyBorder="1" applyAlignment="1">
      <alignment horizontal="center" wrapText="1"/>
    </xf>
    <xf numFmtId="0" fontId="64" fillId="0" borderId="172" xfId="46" applyFont="1" applyBorder="1" applyAlignment="1">
      <alignment horizontal="center" wrapText="1"/>
    </xf>
    <xf numFmtId="0" fontId="64" fillId="0" borderId="180" xfId="46" applyFont="1" applyBorder="1" applyAlignment="1">
      <alignment horizontal="center" wrapText="1"/>
    </xf>
    <xf numFmtId="0" fontId="0" fillId="0" borderId="43" xfId="0" applyBorder="1" applyAlignment="1">
      <alignment horizontal="left"/>
    </xf>
    <xf numFmtId="0" fontId="64" fillId="0" borderId="89" xfId="46" applyFont="1" applyBorder="1" applyAlignment="1">
      <alignment horizontal="center" wrapText="1"/>
    </xf>
    <xf numFmtId="0" fontId="0" fillId="0" borderId="15" xfId="0" applyBorder="1"/>
    <xf numFmtId="0" fontId="1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79" xfId="0" applyFont="1" applyBorder="1" applyAlignment="1">
      <alignment horizontal="left" vertical="center"/>
    </xf>
    <xf numFmtId="0" fontId="1" fillId="0" borderId="106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77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177" fontId="2" fillId="26" borderId="173" xfId="45" applyNumberFormat="1" applyFont="1" applyFill="1" applyBorder="1" applyAlignment="1">
      <alignment horizontal="center" vertical="center" shrinkToFit="1"/>
    </xf>
    <xf numFmtId="177" fontId="2" fillId="26" borderId="175" xfId="45" applyNumberFormat="1" applyFont="1" applyFill="1" applyBorder="1" applyAlignment="1">
      <alignment horizontal="center" vertical="center" shrinkToFit="1"/>
    </xf>
    <xf numFmtId="177" fontId="2" fillId="26" borderId="171" xfId="45" applyNumberFormat="1" applyFont="1" applyFill="1" applyBorder="1" applyAlignment="1">
      <alignment horizontal="center" vertical="center" shrinkToFit="1"/>
    </xf>
    <xf numFmtId="177" fontId="2" fillId="26" borderId="174" xfId="45" applyNumberFormat="1" applyFont="1" applyFill="1" applyBorder="1" applyAlignment="1">
      <alignment horizontal="center" vertical="center" shrinkToFit="1"/>
    </xf>
    <xf numFmtId="177" fontId="2" fillId="26" borderId="172" xfId="45" applyNumberFormat="1" applyFont="1" applyFill="1" applyBorder="1" applyAlignment="1">
      <alignment horizontal="center" vertical="center" shrinkToFit="1"/>
    </xf>
    <xf numFmtId="177" fontId="2" fillId="26" borderId="182" xfId="45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/>
    </xf>
    <xf numFmtId="0" fontId="49" fillId="26" borderId="150" xfId="0" applyFont="1" applyFill="1" applyBorder="1" applyAlignment="1">
      <alignment horizontal="center" vertical="center" wrapText="1"/>
    </xf>
    <xf numFmtId="0" fontId="50" fillId="0" borderId="150" xfId="0" applyFont="1" applyBorder="1" applyAlignment="1">
      <alignment horizontal="center" vertical="center" wrapText="1"/>
    </xf>
    <xf numFmtId="0" fontId="49" fillId="0" borderId="150" xfId="0" applyFont="1" applyBorder="1" applyAlignment="1">
      <alignment horizontal="center" vertical="center" wrapText="1"/>
    </xf>
    <xf numFmtId="0" fontId="49" fillId="26" borderId="158" xfId="0" applyFont="1" applyFill="1" applyBorder="1" applyAlignment="1">
      <alignment horizontal="center" vertical="center" wrapText="1"/>
    </xf>
    <xf numFmtId="0" fontId="49" fillId="26" borderId="159" xfId="0" applyFont="1" applyFill="1" applyBorder="1" applyAlignment="1">
      <alignment horizontal="center" vertical="center" wrapText="1"/>
    </xf>
    <xf numFmtId="0" fontId="49" fillId="26" borderId="160" xfId="0" applyFont="1" applyFill="1" applyBorder="1" applyAlignment="1">
      <alignment horizontal="center" vertical="center" wrapText="1"/>
    </xf>
    <xf numFmtId="0" fontId="49" fillId="0" borderId="158" xfId="0" applyFont="1" applyBorder="1" applyAlignment="1">
      <alignment horizontal="center" vertical="center" wrapText="1"/>
    </xf>
    <xf numFmtId="0" fontId="49" fillId="0" borderId="159" xfId="0" applyFont="1" applyBorder="1" applyAlignment="1">
      <alignment horizontal="center" vertical="center" wrapText="1"/>
    </xf>
    <xf numFmtId="0" fontId="49" fillId="0" borderId="160" xfId="0" applyFont="1" applyBorder="1" applyAlignment="1">
      <alignment horizontal="center" vertical="center" wrapText="1"/>
    </xf>
    <xf numFmtId="0" fontId="55" fillId="26" borderId="158" xfId="0" applyFont="1" applyFill="1" applyBorder="1" applyAlignment="1">
      <alignment horizontal="center" vertical="center" wrapText="1"/>
    </xf>
    <xf numFmtId="0" fontId="55" fillId="26" borderId="159" xfId="0" applyFont="1" applyFill="1" applyBorder="1" applyAlignment="1">
      <alignment horizontal="center" vertical="center" wrapText="1"/>
    </xf>
    <xf numFmtId="0" fontId="55" fillId="26" borderId="160" xfId="0" applyFont="1" applyFill="1" applyBorder="1" applyAlignment="1">
      <alignment horizontal="center" vertical="center" wrapText="1"/>
    </xf>
    <xf numFmtId="0" fontId="68" fillId="0" borderId="158" xfId="44" applyFont="1" applyBorder="1" applyAlignment="1">
      <alignment horizontal="center" vertical="center" wrapText="1"/>
    </xf>
    <xf numFmtId="0" fontId="55" fillId="26" borderId="150" xfId="0" applyFont="1" applyFill="1" applyBorder="1" applyAlignment="1">
      <alignment vertical="center" wrapText="1"/>
    </xf>
    <xf numFmtId="0" fontId="50" fillId="0" borderId="158" xfId="0" applyFont="1" applyBorder="1" applyAlignment="1">
      <alignment horizontal="center" vertical="center" wrapText="1"/>
    </xf>
    <xf numFmtId="0" fontId="50" fillId="0" borderId="160" xfId="0" applyFont="1" applyBorder="1" applyAlignment="1">
      <alignment horizontal="center" vertical="center" wrapText="1"/>
    </xf>
    <xf numFmtId="0" fontId="50" fillId="0" borderId="159" xfId="0" applyFont="1" applyBorder="1" applyAlignment="1">
      <alignment horizontal="center" vertical="center" wrapText="1"/>
    </xf>
    <xf numFmtId="0" fontId="50" fillId="26" borderId="150" xfId="0" applyFont="1" applyFill="1" applyBorder="1" applyAlignment="1">
      <alignment horizontal="left" vertical="center" wrapText="1"/>
    </xf>
    <xf numFmtId="0" fontId="55" fillId="0" borderId="150" xfId="0" applyFont="1" applyBorder="1" applyAlignment="1">
      <alignment horizontal="left" vertical="center" wrapText="1"/>
    </xf>
    <xf numFmtId="0" fontId="50" fillId="0" borderId="150" xfId="0" applyFont="1" applyBorder="1" applyAlignment="1">
      <alignment horizontal="left" vertical="center" wrapText="1"/>
    </xf>
    <xf numFmtId="0" fontId="49" fillId="0" borderId="150" xfId="0" applyFont="1" applyBorder="1" applyAlignment="1">
      <alignment horizontal="left" vertical="center" wrapText="1"/>
    </xf>
    <xf numFmtId="0" fontId="55" fillId="26" borderId="152" xfId="0" applyFont="1" applyFill="1" applyBorder="1" applyAlignment="1">
      <alignment horizontal="left" vertical="center" wrapText="1"/>
    </xf>
    <xf numFmtId="0" fontId="55" fillId="26" borderId="153" xfId="0" applyFont="1" applyFill="1" applyBorder="1" applyAlignment="1">
      <alignment horizontal="left" vertical="center" wrapText="1"/>
    </xf>
    <xf numFmtId="0" fontId="55" fillId="26" borderId="154" xfId="0" applyFont="1" applyFill="1" applyBorder="1" applyAlignment="1">
      <alignment horizontal="left" vertical="center" wrapText="1"/>
    </xf>
    <xf numFmtId="0" fontId="55" fillId="26" borderId="155" xfId="0" applyFont="1" applyFill="1" applyBorder="1" applyAlignment="1">
      <alignment horizontal="left" vertical="center" wrapText="1"/>
    </xf>
    <xf numFmtId="0" fontId="55" fillId="26" borderId="156" xfId="0" applyFont="1" applyFill="1" applyBorder="1" applyAlignment="1">
      <alignment horizontal="left" vertical="center" wrapText="1"/>
    </xf>
    <xf numFmtId="0" fontId="55" fillId="26" borderId="157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51" xfId="0" applyFont="1" applyBorder="1" applyAlignment="1">
      <alignment horizontal="center" vertical="center" wrapText="1"/>
    </xf>
    <xf numFmtId="0" fontId="50" fillId="0" borderId="150" xfId="0" applyFont="1" applyBorder="1" applyAlignment="1">
      <alignment vertical="center" wrapText="1"/>
    </xf>
    <xf numFmtId="0" fontId="0" fillId="0" borderId="158" xfId="0" applyBorder="1" applyAlignment="1">
      <alignment horizontal="center"/>
    </xf>
    <xf numFmtId="0" fontId="0" fillId="0" borderId="159" xfId="0" applyBorder="1" applyAlignment="1">
      <alignment horizontal="center"/>
    </xf>
    <xf numFmtId="0" fontId="0" fillId="0" borderId="160" xfId="0" applyBorder="1" applyAlignment="1">
      <alignment horizontal="center"/>
    </xf>
    <xf numFmtId="0" fontId="49" fillId="0" borderId="161" xfId="0" applyFont="1" applyBorder="1" applyAlignment="1">
      <alignment horizontal="left" vertical="center" wrapText="1"/>
    </xf>
    <xf numFmtId="0" fontId="49" fillId="0" borderId="162" xfId="0" applyFont="1" applyBorder="1" applyAlignment="1">
      <alignment horizontal="left" vertical="center" wrapText="1"/>
    </xf>
    <xf numFmtId="0" fontId="49" fillId="0" borderId="151" xfId="0" applyFont="1" applyBorder="1" applyAlignment="1">
      <alignment horizontal="center" vertical="center" wrapText="1"/>
    </xf>
    <xf numFmtId="0" fontId="49" fillId="0" borderId="161" xfId="0" applyFont="1" applyBorder="1" applyAlignment="1">
      <alignment horizontal="center" vertical="center" wrapText="1"/>
    </xf>
    <xf numFmtId="0" fontId="49" fillId="0" borderId="162" xfId="0" applyFont="1" applyBorder="1" applyAlignment="1">
      <alignment horizontal="center" vertical="center" wrapText="1"/>
    </xf>
    <xf numFmtId="0" fontId="49" fillId="0" borderId="151" xfId="0" applyFont="1" applyBorder="1" applyAlignment="1">
      <alignment horizontal="left" vertical="center" wrapText="1"/>
    </xf>
    <xf numFmtId="0" fontId="49" fillId="0" borderId="150" xfId="0" applyFont="1" applyBorder="1" applyAlignment="1">
      <alignment vertical="center" wrapText="1"/>
    </xf>
    <xf numFmtId="0" fontId="49" fillId="0" borderId="162" xfId="0" applyFont="1" applyBorder="1" applyAlignment="1">
      <alignment vertical="center" wrapText="1"/>
    </xf>
    <xf numFmtId="0" fontId="49" fillId="0" borderId="161" xfId="0" applyFont="1" applyBorder="1" applyAlignment="1">
      <alignment vertical="center" wrapText="1"/>
    </xf>
    <xf numFmtId="0" fontId="50" fillId="26" borderId="158" xfId="0" applyFont="1" applyFill="1" applyBorder="1" applyAlignment="1">
      <alignment horizontal="left" vertical="center" wrapText="1"/>
    </xf>
    <xf numFmtId="0" fontId="50" fillId="26" borderId="159" xfId="0" applyFont="1" applyFill="1" applyBorder="1" applyAlignment="1">
      <alignment horizontal="left" vertical="center" wrapText="1"/>
    </xf>
    <xf numFmtId="0" fontId="50" fillId="26" borderId="160" xfId="0" applyFont="1" applyFill="1" applyBorder="1" applyAlignment="1">
      <alignment horizontal="left" vertical="center" wrapText="1"/>
    </xf>
    <xf numFmtId="0" fontId="55" fillId="26" borderId="150" xfId="0" applyFont="1" applyFill="1" applyBorder="1" applyAlignment="1">
      <alignment horizontal="center" vertical="center" wrapText="1"/>
    </xf>
    <xf numFmtId="0" fontId="51" fillId="0" borderId="150" xfId="0" applyFont="1" applyBorder="1" applyAlignment="1">
      <alignment horizontal="center" vertical="center" wrapText="1"/>
    </xf>
    <xf numFmtId="0" fontId="56" fillId="0" borderId="150" xfId="0" applyFont="1" applyBorder="1" applyAlignment="1">
      <alignment horizontal="center" vertical="center" wrapText="1"/>
    </xf>
    <xf numFmtId="0" fontId="49" fillId="0" borderId="151" xfId="0" applyFont="1" applyBorder="1" applyAlignment="1">
      <alignment vertical="center" wrapText="1"/>
    </xf>
    <xf numFmtId="0" fontId="0" fillId="24" borderId="124" xfId="0" applyFill="1" applyBorder="1" applyAlignment="1">
      <alignment horizontal="center" vertical="center" textRotation="255"/>
    </xf>
    <xf numFmtId="0" fontId="0" fillId="24" borderId="129" xfId="0" applyFill="1" applyBorder="1" applyAlignment="1">
      <alignment horizontal="center" vertical="center" textRotation="255"/>
    </xf>
    <xf numFmtId="0" fontId="14" fillId="0" borderId="131" xfId="0" applyFont="1" applyBorder="1" applyAlignment="1">
      <alignment horizontal="left" vertical="center"/>
    </xf>
    <xf numFmtId="0" fontId="40" fillId="0" borderId="44" xfId="0" applyFont="1" applyBorder="1" applyAlignment="1">
      <alignment horizontal="center" vertical="center" textRotation="255"/>
    </xf>
    <xf numFmtId="0" fontId="40" fillId="0" borderId="129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 textRotation="255"/>
    </xf>
    <xf numFmtId="0" fontId="0" fillId="24" borderId="42" xfId="0" applyFill="1" applyBorder="1" applyAlignment="1">
      <alignment horizontal="center" vertical="center" textRotation="255"/>
    </xf>
    <xf numFmtId="0" fontId="0" fillId="24" borderId="40" xfId="0" applyFill="1" applyBorder="1" applyAlignment="1">
      <alignment horizontal="center" vertical="center" textRotation="255"/>
    </xf>
    <xf numFmtId="0" fontId="0" fillId="24" borderId="125" xfId="0" applyFill="1" applyBorder="1" applyAlignment="1">
      <alignment horizontal="center" vertical="center" textRotation="255"/>
    </xf>
    <xf numFmtId="0" fontId="0" fillId="24" borderId="140" xfId="0" applyFill="1" applyBorder="1" applyAlignment="1">
      <alignment horizontal="center" vertical="center" textRotation="255"/>
    </xf>
    <xf numFmtId="0" fontId="0" fillId="24" borderId="54" xfId="0" applyFill="1" applyBorder="1" applyAlignment="1">
      <alignment horizontal="center" vertical="center" textRotation="255"/>
    </xf>
    <xf numFmtId="0" fontId="2" fillId="24" borderId="44" xfId="0" applyFont="1" applyFill="1" applyBorder="1" applyAlignment="1">
      <alignment horizontal="center" vertical="center" textRotation="255"/>
    </xf>
    <xf numFmtId="0" fontId="2" fillId="24" borderId="124" xfId="0" applyFont="1" applyFill="1" applyBorder="1" applyAlignment="1">
      <alignment horizontal="center" vertical="center" textRotation="255"/>
    </xf>
    <xf numFmtId="0" fontId="2" fillId="24" borderId="50" xfId="0" applyFont="1" applyFill="1" applyBorder="1" applyAlignment="1">
      <alignment horizontal="center" vertical="center" textRotation="255"/>
    </xf>
    <xf numFmtId="0" fontId="2" fillId="24" borderId="45" xfId="0" applyFont="1" applyFill="1" applyBorder="1" applyAlignment="1">
      <alignment horizontal="center" vertical="center" textRotation="255"/>
    </xf>
    <xf numFmtId="0" fontId="2" fillId="24" borderId="105" xfId="0" applyFont="1" applyFill="1" applyBorder="1" applyAlignment="1">
      <alignment horizontal="center" vertical="center" textRotation="255"/>
    </xf>
    <xf numFmtId="0" fontId="2" fillId="24" borderId="129" xfId="0" applyFont="1" applyFill="1" applyBorder="1" applyAlignment="1">
      <alignment horizontal="center" vertical="center" textRotation="255"/>
    </xf>
    <xf numFmtId="0" fontId="0" fillId="24" borderId="44" xfId="0" applyFill="1" applyBorder="1" applyAlignment="1">
      <alignment horizontal="center" vertical="center" textRotation="255"/>
    </xf>
    <xf numFmtId="0" fontId="0" fillId="24" borderId="114" xfId="0" applyFill="1" applyBorder="1" applyAlignment="1">
      <alignment horizontal="center" vertical="center" textRotation="255"/>
    </xf>
    <xf numFmtId="0" fontId="0" fillId="24" borderId="130" xfId="0" applyFill="1" applyBorder="1" applyAlignment="1">
      <alignment horizontal="center" vertical="center" textRotation="255"/>
    </xf>
    <xf numFmtId="0" fontId="8" fillId="0" borderId="4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24" xfId="0" applyFont="1" applyBorder="1" applyAlignment="1">
      <alignment horizontal="left" vertical="center"/>
    </xf>
    <xf numFmtId="0" fontId="0" fillId="24" borderId="50" xfId="0" applyFill="1" applyBorder="1" applyAlignment="1">
      <alignment horizontal="center" vertical="center" textRotation="255"/>
    </xf>
    <xf numFmtId="0" fontId="0" fillId="24" borderId="45" xfId="0" applyFill="1" applyBorder="1" applyAlignment="1">
      <alignment horizontal="center" vertical="center" textRotation="255"/>
    </xf>
    <xf numFmtId="0" fontId="0" fillId="24" borderId="105" xfId="0" applyFill="1" applyBorder="1" applyAlignment="1">
      <alignment horizontal="center" vertical="center" textRotation="255"/>
    </xf>
    <xf numFmtId="0" fontId="0" fillId="24" borderId="78" xfId="0" applyFill="1" applyBorder="1" applyAlignment="1">
      <alignment horizontal="center" vertical="center" textRotation="255"/>
    </xf>
    <xf numFmtId="0" fontId="40" fillId="24" borderId="47" xfId="0" applyFont="1" applyFill="1" applyBorder="1" applyAlignment="1">
      <alignment horizontal="center" vertical="center" textRotation="255"/>
    </xf>
    <xf numFmtId="0" fontId="40" fillId="24" borderId="45" xfId="0" applyFont="1" applyFill="1" applyBorder="1" applyAlignment="1">
      <alignment horizontal="center" vertical="center" textRotation="255"/>
    </xf>
    <xf numFmtId="0" fontId="40" fillId="24" borderId="105" xfId="0" applyFont="1" applyFill="1" applyBorder="1" applyAlignment="1">
      <alignment horizontal="center" vertical="center" textRotation="255"/>
    </xf>
    <xf numFmtId="0" fontId="2" fillId="24" borderId="130" xfId="0" applyFont="1" applyFill="1" applyBorder="1" applyAlignment="1">
      <alignment horizontal="center" vertical="center" textRotation="255"/>
    </xf>
    <xf numFmtId="0" fontId="2" fillId="24" borderId="114" xfId="0" applyFont="1" applyFill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24" borderId="44" xfId="0" applyFont="1" applyFill="1" applyBorder="1" applyAlignment="1">
      <alignment horizontal="center" vertical="center" textRotation="255"/>
    </xf>
    <xf numFmtId="0" fontId="40" fillId="24" borderId="124" xfId="0" applyFont="1" applyFill="1" applyBorder="1" applyAlignment="1">
      <alignment horizontal="center" vertical="center" textRotation="255"/>
    </xf>
    <xf numFmtId="0" fontId="40" fillId="24" borderId="49" xfId="0" applyFont="1" applyFill="1" applyBorder="1" applyAlignment="1">
      <alignment horizontal="center" vertical="center" textRotation="255"/>
    </xf>
    <xf numFmtId="0" fontId="0" fillId="24" borderId="46" xfId="0" applyFill="1" applyBorder="1" applyAlignment="1">
      <alignment horizontal="center" vertical="center" textRotation="255"/>
    </xf>
    <xf numFmtId="0" fontId="0" fillId="24" borderId="49" xfId="0" applyFill="1" applyBorder="1" applyAlignment="1">
      <alignment horizontal="center" vertical="center" textRotation="255"/>
    </xf>
    <xf numFmtId="176" fontId="8" fillId="0" borderId="112" xfId="0" applyNumberFormat="1" applyFont="1" applyBorder="1" applyAlignment="1">
      <alignment horizontal="center" vertical="center"/>
    </xf>
    <xf numFmtId="176" fontId="8" fillId="0" borderId="95" xfId="0" applyNumberFormat="1" applyFont="1" applyBorder="1" applyAlignment="1">
      <alignment horizontal="center" vertical="center"/>
    </xf>
    <xf numFmtId="0" fontId="7" fillId="24" borderId="99" xfId="0" applyFont="1" applyFill="1" applyBorder="1" applyAlignment="1">
      <alignment horizontal="center" vertical="center"/>
    </xf>
    <xf numFmtId="0" fontId="7" fillId="24" borderId="132" xfId="0" applyFont="1" applyFill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7" fillId="24" borderId="64" xfId="0" applyFont="1" applyFill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176" fontId="8" fillId="0" borderId="53" xfId="0" applyNumberFormat="1" applyFont="1" applyBorder="1" applyAlignment="1">
      <alignment horizontal="center" vertical="center"/>
    </xf>
    <xf numFmtId="176" fontId="8" fillId="0" borderId="81" xfId="0" applyNumberFormat="1" applyFont="1" applyBorder="1" applyAlignment="1">
      <alignment horizontal="center" vertical="center"/>
    </xf>
    <xf numFmtId="176" fontId="8" fillId="0" borderId="87" xfId="0" applyNumberFormat="1" applyFont="1" applyBorder="1" applyAlignment="1">
      <alignment horizontal="center" vertical="center"/>
    </xf>
    <xf numFmtId="0" fontId="8" fillId="24" borderId="134" xfId="0" applyFont="1" applyFill="1" applyBorder="1" applyAlignment="1">
      <alignment horizontal="center" vertical="center"/>
    </xf>
    <xf numFmtId="0" fontId="8" fillId="24" borderId="135" xfId="0" applyFont="1" applyFill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24" borderId="136" xfId="0" applyFont="1" applyFill="1" applyBorder="1" applyAlignment="1">
      <alignment horizontal="center" vertical="center"/>
    </xf>
    <xf numFmtId="0" fontId="8" fillId="24" borderId="137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83" xfId="0" applyFont="1" applyFill="1" applyBorder="1" applyAlignment="1">
      <alignment horizontal="center" vertical="center"/>
    </xf>
    <xf numFmtId="0" fontId="8" fillId="24" borderId="138" xfId="0" applyFont="1" applyFill="1" applyBorder="1" applyAlignment="1">
      <alignment horizontal="center" vertical="center"/>
    </xf>
    <xf numFmtId="0" fontId="8" fillId="24" borderId="139" xfId="0" applyFont="1" applyFill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6" fillId="0" borderId="99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42" fillId="0" borderId="13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98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31" xfId="0" applyFont="1" applyBorder="1" applyAlignment="1">
      <alignment horizontal="right"/>
    </xf>
    <xf numFmtId="0" fontId="41" fillId="0" borderId="75" xfId="0" applyFont="1" applyBorder="1" applyAlignment="1">
      <alignment horizontal="center" vertical="center" wrapText="1"/>
    </xf>
    <xf numFmtId="0" fontId="41" fillId="0" borderId="89" xfId="0" applyFont="1" applyBorder="1" applyAlignment="1">
      <alignment horizontal="center" vertical="center"/>
    </xf>
    <xf numFmtId="0" fontId="7" fillId="24" borderId="118" xfId="0" applyFont="1" applyFill="1" applyBorder="1" applyAlignment="1">
      <alignment horizontal="center" vertical="center"/>
    </xf>
    <xf numFmtId="0" fontId="7" fillId="24" borderId="88" xfId="0" applyFont="1" applyFill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13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35" fillId="25" borderId="118" xfId="40" applyFont="1" applyFill="1" applyBorder="1" applyAlignment="1">
      <alignment horizontal="center" vertical="center" shrinkToFit="1"/>
    </xf>
    <xf numFmtId="0" fontId="35" fillId="25" borderId="119" xfId="40" applyFont="1" applyFill="1" applyBorder="1" applyAlignment="1">
      <alignment horizontal="center" vertical="center" shrinkToFit="1"/>
    </xf>
    <xf numFmtId="0" fontId="36" fillId="25" borderId="75" xfId="40" applyFont="1" applyFill="1" applyBorder="1" applyAlignment="1">
      <alignment horizontal="center" vertical="center" wrapText="1"/>
    </xf>
    <xf numFmtId="0" fontId="36" fillId="25" borderId="71" xfId="40" applyFont="1" applyFill="1" applyBorder="1" applyAlignment="1">
      <alignment horizontal="center" vertical="center"/>
    </xf>
    <xf numFmtId="0" fontId="35" fillId="0" borderId="0" xfId="40" applyFont="1" applyAlignment="1">
      <alignment horizontal="right" vertical="center"/>
    </xf>
    <xf numFmtId="0" fontId="35" fillId="0" borderId="43" xfId="40" applyFont="1" applyBorder="1" applyAlignment="1">
      <alignment horizontal="right" vertical="center"/>
    </xf>
    <xf numFmtId="0" fontId="35" fillId="25" borderId="73" xfId="40" applyFont="1" applyFill="1" applyBorder="1" applyAlignment="1">
      <alignment horizontal="center" vertical="center" shrinkToFit="1"/>
    </xf>
    <xf numFmtId="0" fontId="35" fillId="25" borderId="141" xfId="40" applyFont="1" applyFill="1" applyBorder="1" applyAlignment="1">
      <alignment horizontal="center" vertical="center" shrinkToFit="1"/>
    </xf>
    <xf numFmtId="0" fontId="35" fillId="0" borderId="0" xfId="40" applyFont="1" applyAlignment="1">
      <alignment horizontal="left" vertical="center"/>
    </xf>
    <xf numFmtId="0" fontId="35" fillId="0" borderId="80" xfId="40" applyFont="1" applyBorder="1" applyAlignment="1">
      <alignment horizontal="center" vertical="center"/>
    </xf>
    <xf numFmtId="0" fontId="37" fillId="0" borderId="80" xfId="40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35" fillId="0" borderId="44" xfId="41" applyFont="1" applyBorder="1" applyAlignment="1">
      <alignment horizontal="center" vertical="center" wrapText="1"/>
    </xf>
    <xf numFmtId="0" fontId="35" fillId="0" borderId="124" xfId="41" applyFont="1" applyBorder="1" applyAlignment="1">
      <alignment horizontal="center" vertical="center" wrapText="1"/>
    </xf>
    <xf numFmtId="0" fontId="35" fillId="0" borderId="129" xfId="41" applyFont="1" applyBorder="1" applyAlignment="1">
      <alignment horizontal="center" vertical="center" wrapText="1"/>
    </xf>
    <xf numFmtId="0" fontId="35" fillId="0" borderId="74" xfId="41" applyFont="1" applyBorder="1" applyAlignment="1">
      <alignment horizontal="left" vertical="center"/>
    </xf>
    <xf numFmtId="0" fontId="35" fillId="0" borderId="113" xfId="41" applyFont="1" applyBorder="1" applyAlignment="1">
      <alignment horizontal="left" vertical="center"/>
    </xf>
    <xf numFmtId="0" fontId="35" fillId="0" borderId="142" xfId="41" applyFont="1" applyBorder="1" applyAlignment="1">
      <alignment horizontal="left" vertical="center"/>
    </xf>
    <xf numFmtId="178" fontId="44" fillId="0" borderId="103" xfId="0" applyNumberFormat="1" applyFont="1" applyBorder="1" applyAlignment="1">
      <alignment horizontal="left" vertical="center"/>
    </xf>
    <xf numFmtId="178" fontId="44" fillId="0" borderId="113" xfId="0" applyNumberFormat="1" applyFont="1" applyBorder="1" applyAlignment="1">
      <alignment horizontal="left" vertical="center"/>
    </xf>
    <xf numFmtId="178" fontId="44" fillId="0" borderId="115" xfId="0" applyNumberFormat="1" applyFont="1" applyBorder="1" applyAlignment="1">
      <alignment horizontal="left" vertical="center"/>
    </xf>
    <xf numFmtId="0" fontId="35" fillId="0" borderId="0" xfId="41" applyFont="1" applyAlignment="1">
      <alignment horizontal="left" vertical="center"/>
    </xf>
    <xf numFmtId="178" fontId="44" fillId="0" borderId="0" xfId="0" applyNumberFormat="1" applyFont="1" applyAlignment="1">
      <alignment horizontal="left" vertical="center"/>
    </xf>
    <xf numFmtId="0" fontId="35" fillId="0" borderId="73" xfId="41" applyFont="1" applyBorder="1" applyAlignment="1">
      <alignment horizontal="left" vertical="center"/>
    </xf>
    <xf numFmtId="0" fontId="35" fillId="0" borderId="141" xfId="41" applyFont="1" applyBorder="1" applyAlignment="1">
      <alignment horizontal="left" vertical="center"/>
    </xf>
    <xf numFmtId="0" fontId="35" fillId="0" borderId="143" xfId="41" applyFont="1" applyBorder="1" applyAlignment="1">
      <alignment horizontal="left" vertical="center"/>
    </xf>
    <xf numFmtId="0" fontId="35" fillId="0" borderId="80" xfId="41" applyFont="1" applyBorder="1" applyAlignment="1">
      <alignment horizontal="left" vertical="center"/>
    </xf>
    <xf numFmtId="0" fontId="35" fillId="0" borderId="144" xfId="41" applyFont="1" applyBorder="1" applyAlignment="1">
      <alignment horizontal="left" vertical="center"/>
    </xf>
    <xf numFmtId="0" fontId="35" fillId="0" borderId="98" xfId="41" applyFont="1" applyBorder="1" applyAlignment="1">
      <alignment horizontal="left" vertical="center"/>
    </xf>
    <xf numFmtId="0" fontId="35" fillId="0" borderId="101" xfId="41" applyFont="1" applyBorder="1" applyAlignment="1">
      <alignment horizontal="left" vertical="center"/>
    </xf>
    <xf numFmtId="0" fontId="35" fillId="25" borderId="90" xfId="41" applyFont="1" applyFill="1" applyBorder="1" applyAlignment="1">
      <alignment horizontal="center" vertical="center" textRotation="255" wrapText="1"/>
    </xf>
    <xf numFmtId="0" fontId="35" fillId="25" borderId="127" xfId="41" applyFont="1" applyFill="1" applyBorder="1" applyAlignment="1">
      <alignment horizontal="center" vertical="center" textRotation="255" wrapText="1"/>
    </xf>
    <xf numFmtId="0" fontId="35" fillId="25" borderId="119" xfId="41" applyFont="1" applyFill="1" applyBorder="1" applyAlignment="1">
      <alignment horizontal="center" vertical="center" textRotation="255" wrapText="1"/>
    </xf>
    <xf numFmtId="0" fontId="35" fillId="25" borderId="44" xfId="41" applyFont="1" applyFill="1" applyBorder="1" applyAlignment="1">
      <alignment horizontal="center" vertical="center" wrapText="1"/>
    </xf>
    <xf numFmtId="0" fontId="35" fillId="25" borderId="124" xfId="41" applyFont="1" applyFill="1" applyBorder="1" applyAlignment="1">
      <alignment horizontal="center" vertical="center" wrapText="1"/>
    </xf>
    <xf numFmtId="0" fontId="35" fillId="25" borderId="129" xfId="41" applyFont="1" applyFill="1" applyBorder="1" applyAlignment="1">
      <alignment horizontal="center" vertical="center" wrapText="1"/>
    </xf>
    <xf numFmtId="0" fontId="35" fillId="25" borderId="118" xfId="41" applyFont="1" applyFill="1" applyBorder="1" applyAlignment="1">
      <alignment horizontal="center" vertical="center" textRotation="255" wrapText="1"/>
    </xf>
    <xf numFmtId="0" fontId="35" fillId="26" borderId="100" xfId="41" applyFont="1" applyFill="1" applyBorder="1" applyAlignment="1">
      <alignment horizontal="center" vertical="center"/>
    </xf>
    <xf numFmtId="0" fontId="35" fillId="26" borderId="133" xfId="41" applyFont="1" applyFill="1" applyBorder="1" applyAlignment="1">
      <alignment horizontal="center" vertical="center"/>
    </xf>
    <xf numFmtId="0" fontId="35" fillId="26" borderId="126" xfId="41" applyFont="1" applyFill="1" applyBorder="1" applyAlignment="1">
      <alignment horizontal="center" vertical="center"/>
    </xf>
    <xf numFmtId="0" fontId="35" fillId="25" borderId="88" xfId="41" applyFont="1" applyFill="1" applyBorder="1" applyAlignment="1">
      <alignment horizontal="center" vertical="center" textRotation="255" wrapText="1"/>
    </xf>
    <xf numFmtId="0" fontId="35" fillId="25" borderId="112" xfId="41" applyFont="1" applyFill="1" applyBorder="1" applyAlignment="1">
      <alignment horizontal="center" vertical="center"/>
    </xf>
    <xf numFmtId="0" fontId="35" fillId="25" borderId="53" xfId="41" applyFont="1" applyFill="1" applyBorder="1" applyAlignment="1">
      <alignment horizontal="center" vertical="center"/>
    </xf>
    <xf numFmtId="0" fontId="35" fillId="25" borderId="95" xfId="41" applyFont="1" applyFill="1" applyBorder="1" applyAlignment="1">
      <alignment horizontal="center" vertical="center"/>
    </xf>
    <xf numFmtId="0" fontId="35" fillId="25" borderId="10" xfId="41" applyFont="1" applyFill="1" applyBorder="1" applyAlignment="1">
      <alignment horizontal="center" vertical="center" wrapText="1" shrinkToFit="1"/>
    </xf>
    <xf numFmtId="0" fontId="35" fillId="25" borderId="92" xfId="41" applyFont="1" applyFill="1" applyBorder="1" applyAlignment="1">
      <alignment horizontal="center" vertical="center" shrinkToFit="1"/>
    </xf>
    <xf numFmtId="0" fontId="0" fillId="0" borderId="133" xfId="0" applyBorder="1" applyAlignment="1">
      <alignment horizontal="center"/>
    </xf>
    <xf numFmtId="0" fontId="35" fillId="25" borderId="83" xfId="41" applyFont="1" applyFill="1" applyBorder="1" applyAlignment="1">
      <alignment horizontal="center" vertical="center" wrapText="1" shrinkToFit="1"/>
    </xf>
    <xf numFmtId="0" fontId="35" fillId="25" borderId="91" xfId="41" applyFont="1" applyFill="1" applyBorder="1" applyAlignment="1">
      <alignment horizontal="center" vertical="center" shrinkToFit="1"/>
    </xf>
    <xf numFmtId="0" fontId="35" fillId="25" borderId="92" xfId="41" applyFont="1" applyFill="1" applyBorder="1" applyAlignment="1">
      <alignment horizontal="center" vertical="center" wrapText="1" shrinkToFit="1"/>
    </xf>
    <xf numFmtId="0" fontId="35" fillId="25" borderId="10" xfId="41" applyFont="1" applyFill="1" applyBorder="1" applyAlignment="1">
      <alignment horizontal="center" vertical="center" shrinkToFit="1"/>
    </xf>
    <xf numFmtId="0" fontId="35" fillId="25" borderId="19" xfId="41" applyFont="1" applyFill="1" applyBorder="1" applyAlignment="1">
      <alignment horizontal="center" vertical="center" wrapText="1" shrinkToFit="1"/>
    </xf>
    <xf numFmtId="0" fontId="35" fillId="25" borderId="55" xfId="41" applyFont="1" applyFill="1" applyBorder="1" applyAlignment="1">
      <alignment horizontal="center" vertical="center" shrinkToFit="1"/>
    </xf>
    <xf numFmtId="0" fontId="35" fillId="0" borderId="133" xfId="40" applyFont="1" applyBorder="1" applyAlignment="1">
      <alignment horizontal="center" vertical="center"/>
    </xf>
    <xf numFmtId="0" fontId="39" fillId="0" borderId="80" xfId="40" applyFont="1" applyBorder="1" applyAlignment="1">
      <alignment horizontal="right" vertical="center"/>
    </xf>
    <xf numFmtId="0" fontId="35" fillId="0" borderId="133" xfId="40" applyFont="1" applyBorder="1" applyAlignment="1">
      <alignment horizontal="left" vertical="center"/>
    </xf>
    <xf numFmtId="0" fontId="35" fillId="25" borderId="118" xfId="41" applyFont="1" applyFill="1" applyBorder="1" applyAlignment="1">
      <alignment horizontal="center" vertical="center" wrapText="1"/>
    </xf>
    <xf numFmtId="0" fontId="35" fillId="25" borderId="127" xfId="41" applyFont="1" applyFill="1" applyBorder="1" applyAlignment="1">
      <alignment horizontal="center" vertical="center"/>
    </xf>
    <xf numFmtId="0" fontId="39" fillId="25" borderId="118" xfId="41" applyFont="1" applyFill="1" applyBorder="1" applyAlignment="1">
      <alignment horizontal="left" vertical="center" wrapText="1"/>
    </xf>
    <xf numFmtId="0" fontId="39" fillId="25" borderId="127" xfId="41" applyFont="1" applyFill="1" applyBorder="1" applyAlignment="1">
      <alignment horizontal="left" vertical="center" wrapText="1"/>
    </xf>
    <xf numFmtId="0" fontId="39" fillId="25" borderId="119" xfId="41" applyFont="1" applyFill="1" applyBorder="1" applyAlignment="1">
      <alignment horizontal="left" vertical="center" wrapText="1"/>
    </xf>
    <xf numFmtId="0" fontId="35" fillId="25" borderId="15" xfId="41" applyFont="1" applyFill="1" applyBorder="1" applyAlignment="1">
      <alignment horizontal="center" vertical="center"/>
    </xf>
    <xf numFmtId="0" fontId="35" fillId="25" borderId="77" xfId="41" applyFont="1" applyFill="1" applyBorder="1" applyAlignment="1">
      <alignment horizontal="center" vertical="center"/>
    </xf>
    <xf numFmtId="0" fontId="35" fillId="25" borderId="14" xfId="41" applyFont="1" applyFill="1" applyBorder="1" applyAlignment="1">
      <alignment horizontal="center" vertical="center"/>
    </xf>
    <xf numFmtId="0" fontId="35" fillId="25" borderId="19" xfId="41" applyFont="1" applyFill="1" applyBorder="1" applyAlignment="1">
      <alignment horizontal="center" vertical="center" shrinkToFit="1"/>
    </xf>
    <xf numFmtId="0" fontId="35" fillId="25" borderId="84" xfId="41" applyFont="1" applyFill="1" applyBorder="1" applyAlignment="1">
      <alignment horizontal="center" vertical="center" textRotation="255" wrapText="1"/>
    </xf>
    <xf numFmtId="0" fontId="35" fillId="25" borderId="86" xfId="41" applyFont="1" applyFill="1" applyBorder="1" applyAlignment="1">
      <alignment horizontal="center" vertical="center" textRotation="255" wrapText="1"/>
    </xf>
    <xf numFmtId="0" fontId="35" fillId="25" borderId="103" xfId="41" applyFont="1" applyFill="1" applyBorder="1" applyAlignment="1">
      <alignment horizontal="center" vertical="center"/>
    </xf>
    <xf numFmtId="0" fontId="35" fillId="25" borderId="113" xfId="41" applyFont="1" applyFill="1" applyBorder="1" applyAlignment="1">
      <alignment horizontal="center" vertical="center"/>
    </xf>
    <xf numFmtId="0" fontId="35" fillId="25" borderId="142" xfId="41" applyFont="1" applyFill="1" applyBorder="1" applyAlignment="1">
      <alignment horizontal="center" vertical="center"/>
    </xf>
    <xf numFmtId="0" fontId="35" fillId="25" borderId="127" xfId="41" applyFont="1" applyFill="1" applyBorder="1" applyAlignment="1">
      <alignment horizontal="center" vertical="center" wrapText="1"/>
    </xf>
    <xf numFmtId="0" fontId="35" fillId="25" borderId="119" xfId="41" applyFont="1" applyFill="1" applyBorder="1" applyAlignment="1">
      <alignment horizontal="center" vertical="center" wrapText="1"/>
    </xf>
    <xf numFmtId="178" fontId="44" fillId="0" borderId="100" xfId="0" applyNumberFormat="1" applyFont="1" applyBorder="1" applyAlignment="1">
      <alignment horizontal="left" vertical="center"/>
    </xf>
    <xf numFmtId="178" fontId="44" fillId="0" borderId="133" xfId="0" applyNumberFormat="1" applyFont="1" applyBorder="1" applyAlignment="1">
      <alignment horizontal="left" vertical="center"/>
    </xf>
    <xf numFmtId="0" fontId="35" fillId="0" borderId="99" xfId="41" applyFont="1" applyBorder="1" applyAlignment="1">
      <alignment horizontal="left" vertical="center"/>
    </xf>
    <xf numFmtId="0" fontId="35" fillId="0" borderId="64" xfId="41" applyFont="1" applyBorder="1" applyAlignment="1">
      <alignment horizontal="left" vertical="center"/>
    </xf>
    <xf numFmtId="0" fontId="35" fillId="0" borderId="100" xfId="41" applyFont="1" applyBorder="1" applyAlignment="1">
      <alignment horizontal="left" vertical="center"/>
    </xf>
    <xf numFmtId="0" fontId="35" fillId="0" borderId="133" xfId="41" applyFont="1" applyBorder="1" applyAlignment="1">
      <alignment horizontal="left" vertical="center"/>
    </xf>
    <xf numFmtId="0" fontId="35" fillId="0" borderId="15" xfId="41" applyFont="1" applyBorder="1" applyAlignment="1">
      <alignment horizontal="center" vertical="center" wrapText="1"/>
    </xf>
    <xf numFmtId="0" fontId="35" fillId="0" borderId="78" xfId="41" applyFont="1" applyBorder="1" applyAlignment="1">
      <alignment horizontal="center" vertical="center" wrapText="1"/>
    </xf>
    <xf numFmtId="0" fontId="35" fillId="0" borderId="15" xfId="41" applyFont="1" applyBorder="1" applyAlignment="1">
      <alignment horizontal="center" vertical="center"/>
    </xf>
    <xf numFmtId="0" fontId="35" fillId="0" borderId="77" xfId="41" applyFont="1" applyBorder="1" applyAlignment="1">
      <alignment horizontal="center" vertical="center"/>
    </xf>
    <xf numFmtId="0" fontId="35" fillId="0" borderId="18" xfId="41" applyFont="1" applyBorder="1" applyAlignment="1">
      <alignment horizontal="center" vertical="center"/>
    </xf>
    <xf numFmtId="0" fontId="35" fillId="25" borderId="82" xfId="41" applyFont="1" applyFill="1" applyBorder="1" applyAlignment="1">
      <alignment horizontal="center" vertical="center" textRotation="255" wrapText="1"/>
    </xf>
    <xf numFmtId="0" fontId="35" fillId="0" borderId="98" xfId="41" applyFont="1" applyBorder="1" applyAlignment="1">
      <alignment horizontal="center" vertical="center"/>
    </xf>
    <xf numFmtId="0" fontId="35" fillId="0" borderId="73" xfId="41" applyFont="1" applyBorder="1" applyAlignment="1">
      <alignment horizontal="center" vertical="center"/>
    </xf>
    <xf numFmtId="0" fontId="35" fillId="0" borderId="11" xfId="41" applyFont="1" applyBorder="1" applyAlignment="1">
      <alignment horizontal="left" vertical="center"/>
    </xf>
    <xf numFmtId="0" fontId="35" fillId="0" borderId="42" xfId="41" applyFont="1" applyBorder="1" applyAlignment="1">
      <alignment horizontal="left" vertical="center"/>
    </xf>
    <xf numFmtId="0" fontId="35" fillId="0" borderId="79" xfId="41" applyFont="1" applyBorder="1" applyAlignment="1">
      <alignment horizontal="left" vertical="center"/>
    </xf>
    <xf numFmtId="0" fontId="35" fillId="0" borderId="141" xfId="41" applyFont="1" applyBorder="1" applyAlignment="1">
      <alignment horizontal="center" vertical="center"/>
    </xf>
    <xf numFmtId="0" fontId="35" fillId="0" borderId="131" xfId="41" applyFont="1" applyBorder="1" applyAlignment="1">
      <alignment horizontal="left" vertical="center"/>
    </xf>
    <xf numFmtId="0" fontId="35" fillId="0" borderId="38" xfId="41" applyFont="1" applyBorder="1" applyAlignment="1">
      <alignment horizontal="left" vertical="center"/>
    </xf>
    <xf numFmtId="0" fontId="35" fillId="0" borderId="112" xfId="41" applyFont="1" applyBorder="1" applyAlignment="1">
      <alignment horizontal="left" vertical="center"/>
    </xf>
    <xf numFmtId="0" fontId="35" fillId="0" borderId="53" xfId="41" applyFont="1" applyBorder="1" applyAlignment="1">
      <alignment horizontal="left" vertical="center"/>
    </xf>
    <xf numFmtId="0" fontId="2" fillId="26" borderId="15" xfId="45" applyFont="1" applyFill="1" applyBorder="1" applyAlignment="1">
      <alignment horizontal="center" vertical="center" wrapText="1" shrinkToFit="1"/>
    </xf>
    <xf numFmtId="0" fontId="2" fillId="26" borderId="77" xfId="45" applyFont="1" applyFill="1" applyBorder="1" applyAlignment="1">
      <alignment horizontal="center" vertical="center" wrapText="1" shrinkToFit="1"/>
    </xf>
    <xf numFmtId="0" fontId="2" fillId="26" borderId="18" xfId="45" applyFont="1" applyFill="1" applyBorder="1" applyAlignment="1">
      <alignment horizontal="center" vertical="center" wrapText="1" shrinkToFit="1"/>
    </xf>
    <xf numFmtId="0" fontId="40" fillId="26" borderId="11" xfId="45" applyFont="1" applyFill="1" applyBorder="1" applyAlignment="1">
      <alignment horizontal="center" vertical="center" shrinkToFit="1"/>
    </xf>
    <xf numFmtId="0" fontId="40" fillId="26" borderId="73" xfId="45" applyFont="1" applyFill="1" applyBorder="1" applyAlignment="1">
      <alignment horizontal="center" vertical="center" shrinkToFit="1"/>
    </xf>
    <xf numFmtId="0" fontId="40" fillId="26" borderId="12" xfId="45" applyFont="1" applyFill="1" applyBorder="1" applyAlignment="1">
      <alignment horizontal="center" vertical="center" shrinkToFit="1"/>
    </xf>
    <xf numFmtId="0" fontId="40" fillId="26" borderId="42" xfId="45" applyFont="1" applyFill="1" applyBorder="1" applyAlignment="1">
      <alignment horizontal="center" vertical="center" shrinkToFit="1"/>
    </xf>
    <xf numFmtId="0" fontId="40" fillId="26" borderId="0" xfId="45" applyFont="1" applyFill="1" applyAlignment="1">
      <alignment horizontal="center" vertical="center" shrinkToFit="1"/>
    </xf>
    <xf numFmtId="0" fontId="40" fillId="26" borderId="43" xfId="45" applyFont="1" applyFill="1" applyBorder="1" applyAlignment="1">
      <alignment horizontal="center" vertical="center" shrinkToFit="1"/>
    </xf>
    <xf numFmtId="0" fontId="40" fillId="26" borderId="163" xfId="45" applyFont="1" applyFill="1" applyBorder="1" applyAlignment="1">
      <alignment horizontal="center" vertical="center" shrinkToFit="1"/>
    </xf>
    <xf numFmtId="0" fontId="40" fillId="26" borderId="149" xfId="45" applyFont="1" applyFill="1" applyBorder="1" applyAlignment="1">
      <alignment horizontal="center" vertical="center" shrinkToFit="1"/>
    </xf>
    <xf numFmtId="0" fontId="40" fillId="26" borderId="164" xfId="45" applyFont="1" applyFill="1" applyBorder="1" applyAlignment="1">
      <alignment horizontal="center" vertical="center" shrinkToFit="1"/>
    </xf>
    <xf numFmtId="0" fontId="40" fillId="26" borderId="44" xfId="45" applyFont="1" applyFill="1" applyBorder="1" applyAlignment="1">
      <alignment horizontal="center" vertical="center" shrinkToFit="1"/>
    </xf>
    <xf numFmtId="0" fontId="40" fillId="26" borderId="124" xfId="45" applyFont="1" applyFill="1" applyBorder="1" applyAlignment="1">
      <alignment horizontal="center" vertical="center" shrinkToFit="1"/>
    </xf>
    <xf numFmtId="0" fontId="40" fillId="26" borderId="170" xfId="45" applyFont="1" applyFill="1" applyBorder="1" applyAlignment="1">
      <alignment horizontal="center" vertical="center" shrinkToFit="1"/>
    </xf>
    <xf numFmtId="0" fontId="2" fillId="26" borderId="118" xfId="45" applyFont="1" applyFill="1" applyBorder="1" applyAlignment="1">
      <alignment horizontal="center" vertical="center" shrinkToFit="1"/>
    </xf>
    <xf numFmtId="0" fontId="2" fillId="26" borderId="167" xfId="45" applyFont="1" applyFill="1" applyBorder="1" applyAlignment="1">
      <alignment horizontal="center" vertical="center" shrinkToFit="1"/>
    </xf>
    <xf numFmtId="0" fontId="2" fillId="26" borderId="75" xfId="45" applyFont="1" applyFill="1" applyBorder="1" applyAlignment="1">
      <alignment horizontal="center" vertical="center" shrinkToFit="1"/>
    </xf>
    <xf numFmtId="0" fontId="2" fillId="26" borderId="168" xfId="45" applyFont="1" applyFill="1" applyBorder="1" applyAlignment="1">
      <alignment horizontal="center" vertical="center" shrinkToFit="1"/>
    </xf>
    <xf numFmtId="0" fontId="2" fillId="26" borderId="15" xfId="45" applyFont="1" applyFill="1" applyBorder="1" applyAlignment="1">
      <alignment horizontal="center" vertical="center" shrinkToFit="1"/>
    </xf>
    <xf numFmtId="0" fontId="2" fillId="26" borderId="77" xfId="45" applyFont="1" applyFill="1" applyBorder="1" applyAlignment="1">
      <alignment horizontal="center" vertical="center" shrinkToFit="1"/>
    </xf>
    <xf numFmtId="0" fontId="2" fillId="26" borderId="18" xfId="45" applyFont="1" applyFill="1" applyBorder="1" applyAlignment="1">
      <alignment horizontal="center" vertical="center" shrinkToFit="1"/>
    </xf>
    <xf numFmtId="0" fontId="61" fillId="26" borderId="138" xfId="45" applyFont="1" applyFill="1" applyBorder="1" applyAlignment="1">
      <alignment horizontal="center" vertical="center" wrapText="1" shrinkToFit="1"/>
    </xf>
    <xf numFmtId="0" fontId="61" fillId="26" borderId="132" xfId="45" applyFont="1" applyFill="1" applyBorder="1" applyAlignment="1">
      <alignment horizontal="center" vertical="center" wrapText="1" shrinkToFit="1"/>
    </xf>
    <xf numFmtId="0" fontId="62" fillId="26" borderId="99" xfId="45" applyFont="1" applyFill="1" applyBorder="1" applyAlignment="1">
      <alignment horizontal="center" vertical="center" wrapText="1" shrinkToFit="1"/>
    </xf>
    <xf numFmtId="0" fontId="62" fillId="26" borderId="132" xfId="45" applyFont="1" applyFill="1" applyBorder="1" applyAlignment="1">
      <alignment horizontal="center" vertical="center" wrapText="1" shrinkToFit="1"/>
    </xf>
    <xf numFmtId="0" fontId="61" fillId="26" borderId="99" xfId="45" applyFont="1" applyFill="1" applyBorder="1" applyAlignment="1">
      <alignment horizontal="center" vertical="center" wrapText="1" shrinkToFit="1"/>
    </xf>
    <xf numFmtId="0" fontId="61" fillId="26" borderId="139" xfId="45" applyFont="1" applyFill="1" applyBorder="1" applyAlignment="1">
      <alignment horizontal="center" vertical="center" wrapText="1" shrinkToFit="1"/>
    </xf>
    <xf numFmtId="0" fontId="2" fillId="26" borderId="99" xfId="45" applyFont="1" applyFill="1" applyBorder="1" applyAlignment="1">
      <alignment horizontal="center" vertical="center" shrinkToFit="1"/>
    </xf>
    <xf numFmtId="0" fontId="2" fillId="26" borderId="132" xfId="45" applyFont="1" applyFill="1" applyBorder="1" applyAlignment="1">
      <alignment horizontal="center" vertical="center" shrinkToFit="1"/>
    </xf>
    <xf numFmtId="0" fontId="2" fillId="26" borderId="139" xfId="45" applyFont="1" applyFill="1" applyBorder="1" applyAlignment="1">
      <alignment horizontal="center" vertical="center" shrinkToFit="1"/>
    </xf>
    <xf numFmtId="0" fontId="60" fillId="26" borderId="118" xfId="45" applyFont="1" applyFill="1" applyBorder="1" applyAlignment="1">
      <alignment horizontal="center" vertical="center" wrapText="1" shrinkToFit="1"/>
    </xf>
    <xf numFmtId="0" fontId="60" fillId="26" borderId="167" xfId="45" applyFont="1" applyFill="1" applyBorder="1" applyAlignment="1">
      <alignment horizontal="center" vertical="center" wrapText="1" shrinkToFit="1"/>
    </xf>
    <xf numFmtId="0" fontId="2" fillId="26" borderId="11" xfId="45" applyFont="1" applyFill="1" applyBorder="1" applyAlignment="1">
      <alignment horizontal="center" vertical="center" shrinkToFit="1"/>
    </xf>
    <xf numFmtId="0" fontId="2" fillId="26" borderId="12" xfId="45" applyFont="1" applyFill="1" applyBorder="1" applyAlignment="1">
      <alignment horizontal="center" vertical="center" shrinkToFit="1"/>
    </xf>
    <xf numFmtId="0" fontId="2" fillId="26" borderId="163" xfId="45" applyFont="1" applyFill="1" applyBorder="1" applyAlignment="1">
      <alignment horizontal="center" vertical="center" shrinkToFit="1"/>
    </xf>
    <xf numFmtId="0" fontId="2" fillId="26" borderId="164" xfId="45" applyFont="1" applyFill="1" applyBorder="1" applyAlignment="1">
      <alignment horizontal="center" vertical="center" shrinkToFit="1"/>
    </xf>
    <xf numFmtId="0" fontId="2" fillId="26" borderId="73" xfId="45" applyFont="1" applyFill="1" applyBorder="1" applyAlignment="1">
      <alignment horizontal="center" vertical="center" shrinkToFit="1"/>
    </xf>
    <xf numFmtId="0" fontId="2" fillId="26" borderId="149" xfId="45" applyFont="1" applyFill="1" applyBorder="1" applyAlignment="1">
      <alignment horizontal="center" vertical="center" shrinkToFit="1"/>
    </xf>
    <xf numFmtId="0" fontId="2" fillId="26" borderId="127" xfId="45" applyFont="1" applyFill="1" applyBorder="1" applyAlignment="1">
      <alignment horizontal="center" vertical="center" shrinkToFit="1"/>
    </xf>
    <xf numFmtId="0" fontId="2" fillId="26" borderId="128" xfId="45" applyFont="1" applyFill="1" applyBorder="1" applyAlignment="1">
      <alignment horizontal="center" vertical="center" shrinkToFit="1"/>
    </xf>
    <xf numFmtId="0" fontId="2" fillId="26" borderId="44" xfId="45" applyFont="1" applyFill="1" applyBorder="1" applyAlignment="1">
      <alignment horizontal="center" vertical="center" shrinkToFit="1"/>
    </xf>
    <xf numFmtId="0" fontId="2" fillId="26" borderId="124" xfId="45" applyFont="1" applyFill="1" applyBorder="1" applyAlignment="1">
      <alignment horizontal="center" vertical="center" shrinkToFit="1"/>
    </xf>
    <xf numFmtId="0" fontId="2" fillId="26" borderId="170" xfId="45" applyFont="1" applyFill="1" applyBorder="1" applyAlignment="1">
      <alignment horizontal="center" vertical="center" shrinkToFit="1"/>
    </xf>
    <xf numFmtId="0" fontId="40" fillId="26" borderId="15" xfId="45" applyFont="1" applyFill="1" applyBorder="1" applyAlignment="1">
      <alignment horizontal="center" vertical="center" shrinkToFit="1"/>
    </xf>
    <xf numFmtId="0" fontId="40" fillId="26" borderId="77" xfId="45" applyFont="1" applyFill="1" applyBorder="1" applyAlignment="1">
      <alignment horizontal="center" vertical="center" shrinkToFit="1"/>
    </xf>
    <xf numFmtId="0" fontId="40" fillId="26" borderId="18" xfId="45" applyFont="1" applyFill="1" applyBorder="1" applyAlignment="1">
      <alignment horizontal="center" vertical="center" shrinkToFit="1"/>
    </xf>
    <xf numFmtId="0" fontId="40" fillId="26" borderId="15" xfId="0" applyFont="1" applyFill="1" applyBorder="1" applyAlignment="1">
      <alignment horizontal="center" vertical="center" shrinkToFit="1"/>
    </xf>
    <xf numFmtId="0" fontId="40" fillId="26" borderId="77" xfId="0" applyFont="1" applyFill="1" applyBorder="1" applyAlignment="1">
      <alignment horizontal="center" vertical="center" shrinkToFit="1"/>
    </xf>
    <xf numFmtId="0" fontId="40" fillId="26" borderId="18" xfId="0" applyFont="1" applyFill="1" applyBorder="1" applyAlignment="1">
      <alignment horizontal="center" vertical="center" shrinkToFit="1"/>
    </xf>
    <xf numFmtId="49" fontId="40" fillId="26" borderId="15" xfId="45" applyNumberFormat="1" applyFont="1" applyFill="1" applyBorder="1" applyAlignment="1">
      <alignment horizontal="center" vertical="center" shrinkToFit="1"/>
    </xf>
    <xf numFmtId="49" fontId="40" fillId="26" borderId="77" xfId="45" applyNumberFormat="1" applyFont="1" applyFill="1" applyBorder="1" applyAlignment="1">
      <alignment horizontal="center" vertical="center" shrinkToFit="1"/>
    </xf>
    <xf numFmtId="49" fontId="40" fillId="26" borderId="18" xfId="45" applyNumberFormat="1" applyFont="1" applyFill="1" applyBorder="1" applyAlignment="1">
      <alignment horizontal="center" vertical="center" shrinkToFit="1"/>
    </xf>
    <xf numFmtId="0" fontId="2" fillId="26" borderId="11" xfId="45" applyFont="1" applyFill="1" applyBorder="1" applyAlignment="1">
      <alignment horizontal="center" vertical="center" wrapText="1" shrinkToFit="1"/>
    </xf>
    <xf numFmtId="0" fontId="2" fillId="26" borderId="73" xfId="45" applyFont="1" applyFill="1" applyBorder="1" applyAlignment="1">
      <alignment horizontal="center" vertical="center" wrapText="1" shrinkToFit="1"/>
    </xf>
    <xf numFmtId="0" fontId="2" fillId="26" borderId="141" xfId="45" applyFont="1" applyFill="1" applyBorder="1" applyAlignment="1">
      <alignment horizontal="center" vertical="center" wrapText="1" shrinkToFit="1"/>
    </xf>
    <xf numFmtId="0" fontId="2" fillId="26" borderId="79" xfId="45" applyFont="1" applyFill="1" applyBorder="1" applyAlignment="1">
      <alignment horizontal="center" vertical="center" wrapText="1" shrinkToFit="1"/>
    </xf>
    <xf numFmtId="0" fontId="2" fillId="26" borderId="80" xfId="45" applyFont="1" applyFill="1" applyBorder="1" applyAlignment="1">
      <alignment horizontal="center" vertical="center" wrapText="1" shrinkToFit="1"/>
    </xf>
    <xf numFmtId="0" fontId="2" fillId="26" borderId="144" xfId="45" applyFont="1" applyFill="1" applyBorder="1" applyAlignment="1">
      <alignment horizontal="center" vertical="center" wrapText="1" shrinkToFit="1"/>
    </xf>
    <xf numFmtId="0" fontId="2" fillId="26" borderId="75" xfId="45" applyFont="1" applyFill="1" applyBorder="1" applyAlignment="1">
      <alignment horizontal="center" vertical="center" wrapText="1" shrinkToFit="1"/>
    </xf>
    <xf numFmtId="0" fontId="2" fillId="26" borderId="128" xfId="45" applyFont="1" applyFill="1" applyBorder="1" applyAlignment="1">
      <alignment horizontal="center" vertical="center" wrapText="1" shrinkToFit="1"/>
    </xf>
    <xf numFmtId="0" fontId="2" fillId="26" borderId="168" xfId="45" applyFont="1" applyFill="1" applyBorder="1" applyAlignment="1">
      <alignment horizontal="center" vertical="center" wrapText="1" shrinkToFit="1"/>
    </xf>
    <xf numFmtId="0" fontId="2" fillId="26" borderId="44" xfId="45" applyFont="1" applyFill="1" applyBorder="1" applyAlignment="1">
      <alignment horizontal="center" vertical="center" wrapText="1" shrinkToFit="1"/>
    </xf>
    <xf numFmtId="0" fontId="2" fillId="26" borderId="124" xfId="45" applyFont="1" applyFill="1" applyBorder="1" applyAlignment="1">
      <alignment horizontal="center" vertical="center" wrapText="1" shrinkToFit="1"/>
    </xf>
    <xf numFmtId="0" fontId="2" fillId="26" borderId="170" xfId="45" applyFont="1" applyFill="1" applyBorder="1" applyAlignment="1">
      <alignment horizontal="center" vertical="center" wrapText="1" shrinkToFit="1"/>
    </xf>
    <xf numFmtId="0" fontId="2" fillId="26" borderId="118" xfId="45" applyFont="1" applyFill="1" applyBorder="1" applyAlignment="1">
      <alignment horizontal="center" vertical="center" wrapText="1" shrinkToFit="1"/>
    </xf>
    <xf numFmtId="0" fontId="2" fillId="26" borderId="127" xfId="45" applyFont="1" applyFill="1" applyBorder="1" applyAlignment="1">
      <alignment horizontal="center" vertical="center" wrapText="1" shrinkToFit="1"/>
    </xf>
    <xf numFmtId="0" fontId="2" fillId="26" borderId="167" xfId="45" applyFont="1" applyFill="1" applyBorder="1" applyAlignment="1">
      <alignment horizontal="center" vertical="center" wrapText="1" shrinkToFit="1"/>
    </xf>
    <xf numFmtId="0" fontId="60" fillId="26" borderId="165" xfId="45" applyFont="1" applyFill="1" applyBorder="1" applyAlignment="1">
      <alignment horizontal="center" vertical="center" wrapText="1" shrinkToFit="1"/>
    </xf>
    <xf numFmtId="0" fontId="60" fillId="26" borderId="166" xfId="45" applyFont="1" applyFill="1" applyBorder="1" applyAlignment="1">
      <alignment horizontal="center" vertical="center" wrapText="1" shrinkToFit="1"/>
    </xf>
    <xf numFmtId="0" fontId="60" fillId="26" borderId="169" xfId="45" applyFont="1" applyFill="1" applyBorder="1" applyAlignment="1">
      <alignment horizontal="center" vertical="center" wrapText="1" shrinkToFit="1"/>
    </xf>
    <xf numFmtId="0" fontId="2" fillId="26" borderId="15" xfId="0" applyFont="1" applyFill="1" applyBorder="1" applyAlignment="1">
      <alignment horizontal="center" vertical="center" shrinkToFit="1"/>
    </xf>
    <xf numFmtId="0" fontId="2" fillId="26" borderId="77" xfId="0" applyFont="1" applyFill="1" applyBorder="1" applyAlignment="1">
      <alignment horizontal="center" vertical="center" shrinkToFit="1"/>
    </xf>
    <xf numFmtId="0" fontId="2" fillId="26" borderId="18" xfId="0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center" vertical="center" shrinkToFit="1"/>
    </xf>
    <xf numFmtId="0" fontId="2" fillId="26" borderId="73" xfId="0" applyFont="1" applyFill="1" applyBorder="1" applyAlignment="1">
      <alignment horizontal="center" vertical="center" shrinkToFit="1"/>
    </xf>
    <xf numFmtId="0" fontId="2" fillId="26" borderId="12" xfId="0" applyFont="1" applyFill="1" applyBorder="1" applyAlignment="1">
      <alignment horizontal="center" vertical="center" shrinkToFit="1"/>
    </xf>
    <xf numFmtId="0" fontId="2" fillId="26" borderId="163" xfId="0" applyFont="1" applyFill="1" applyBorder="1" applyAlignment="1">
      <alignment horizontal="center" vertical="center" shrinkToFit="1"/>
    </xf>
    <xf numFmtId="0" fontId="2" fillId="26" borderId="149" xfId="0" applyFont="1" applyFill="1" applyBorder="1" applyAlignment="1">
      <alignment horizontal="center" vertical="center" shrinkToFit="1"/>
    </xf>
    <xf numFmtId="0" fontId="2" fillId="26" borderId="164" xfId="0" applyFont="1" applyFill="1" applyBorder="1" applyAlignment="1">
      <alignment horizontal="center" vertical="center" shrinkToFit="1"/>
    </xf>
    <xf numFmtId="0" fontId="40" fillId="26" borderId="118" xfId="45" applyFont="1" applyFill="1" applyBorder="1" applyAlignment="1">
      <alignment horizontal="center" vertical="center" shrinkToFit="1" readingOrder="2"/>
    </xf>
    <xf numFmtId="0" fontId="40" fillId="26" borderId="127" xfId="45" applyFont="1" applyFill="1" applyBorder="1" applyAlignment="1">
      <alignment horizontal="center" vertical="center" shrinkToFit="1" readingOrder="2"/>
    </xf>
    <xf numFmtId="0" fontId="40" fillId="26" borderId="167" xfId="45" applyFont="1" applyFill="1" applyBorder="1" applyAlignment="1">
      <alignment horizontal="center" vertical="center" shrinkToFit="1" readingOrder="2"/>
    </xf>
    <xf numFmtId="0" fontId="40" fillId="26" borderId="75" xfId="45" applyFont="1" applyFill="1" applyBorder="1" applyAlignment="1">
      <alignment horizontal="center" vertical="center" shrinkToFit="1" readingOrder="2"/>
    </xf>
    <xf numFmtId="0" fontId="40" fillId="26" borderId="128" xfId="45" applyFont="1" applyFill="1" applyBorder="1" applyAlignment="1">
      <alignment horizontal="center" vertical="center" shrinkToFit="1" readingOrder="2"/>
    </xf>
    <xf numFmtId="0" fontId="40" fillId="26" borderId="168" xfId="45" applyFont="1" applyFill="1" applyBorder="1" applyAlignment="1">
      <alignment horizontal="center" vertical="center" shrinkToFit="1" readingOrder="2"/>
    </xf>
    <xf numFmtId="0" fontId="40" fillId="26" borderId="118" xfId="45" applyFont="1" applyFill="1" applyBorder="1" applyAlignment="1">
      <alignment horizontal="center" vertical="center" textRotation="180" shrinkToFit="1" readingOrder="2"/>
    </xf>
    <xf numFmtId="0" fontId="40" fillId="26" borderId="127" xfId="45" applyFont="1" applyFill="1" applyBorder="1" applyAlignment="1">
      <alignment horizontal="center" vertical="center" textRotation="180" shrinkToFit="1" readingOrder="2"/>
    </xf>
    <xf numFmtId="0" fontId="40" fillId="26" borderId="167" xfId="45" applyFont="1" applyFill="1" applyBorder="1" applyAlignment="1">
      <alignment horizontal="center" vertical="center" textRotation="180" shrinkToFit="1" readingOrder="2"/>
    </xf>
    <xf numFmtId="0" fontId="40" fillId="26" borderId="19" xfId="45" applyFont="1" applyFill="1" applyBorder="1" applyAlignment="1">
      <alignment horizontal="center" vertical="center" textRotation="180" shrinkToFit="1" readingOrder="2"/>
    </xf>
    <xf numFmtId="0" fontId="40" fillId="26" borderId="55" xfId="45" applyFont="1" applyFill="1" applyBorder="1" applyAlignment="1">
      <alignment horizontal="center" vertical="center" textRotation="180" shrinkToFit="1" readingOrder="2"/>
    </xf>
    <xf numFmtId="0" fontId="40" fillId="26" borderId="169" xfId="45" applyFont="1" applyFill="1" applyBorder="1" applyAlignment="1">
      <alignment horizontal="center" vertical="center" textRotation="180" shrinkToFit="1" readingOrder="2"/>
    </xf>
    <xf numFmtId="0" fontId="40" fillId="26" borderId="75" xfId="45" applyFont="1" applyFill="1" applyBorder="1" applyAlignment="1">
      <alignment horizontal="center" vertical="center" textRotation="180" shrinkToFit="1" readingOrder="2"/>
    </xf>
    <xf numFmtId="0" fontId="40" fillId="26" borderId="128" xfId="45" applyFont="1" applyFill="1" applyBorder="1" applyAlignment="1">
      <alignment horizontal="center" vertical="center" textRotation="180" shrinkToFit="1" readingOrder="2"/>
    </xf>
    <xf numFmtId="0" fontId="40" fillId="26" borderId="168" xfId="45" applyFont="1" applyFill="1" applyBorder="1" applyAlignment="1">
      <alignment horizontal="center" vertical="center" textRotation="180" shrinkToFit="1" readingOrder="2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24" borderId="44" xfId="0" applyFont="1" applyFill="1" applyBorder="1" applyAlignment="1">
      <alignment horizontal="center" vertical="center" textRotation="255"/>
    </xf>
    <xf numFmtId="0" fontId="16" fillId="24" borderId="124" xfId="0" applyFont="1" applyFill="1" applyBorder="1" applyAlignment="1">
      <alignment horizontal="center" vertical="center" textRotation="255"/>
    </xf>
    <xf numFmtId="0" fontId="16" fillId="24" borderId="170" xfId="0" applyFont="1" applyFill="1" applyBorder="1" applyAlignment="1">
      <alignment horizontal="center" vertical="center" textRotation="255"/>
    </xf>
    <xf numFmtId="0" fontId="40" fillId="0" borderId="170" xfId="0" applyFont="1" applyBorder="1" applyAlignment="1">
      <alignment horizontal="center" vertical="center" textRotation="255"/>
    </xf>
    <xf numFmtId="0" fontId="40" fillId="0" borderId="28" xfId="0" applyFont="1" applyBorder="1" applyAlignment="1">
      <alignment horizontal="center" vertical="center" textRotation="255"/>
    </xf>
    <xf numFmtId="0" fontId="40" fillId="0" borderId="29" xfId="0" applyFont="1" applyBorder="1" applyAlignment="1">
      <alignment horizontal="center" vertical="center" textRotation="255"/>
    </xf>
    <xf numFmtId="0" fontId="0" fillId="24" borderId="170" xfId="0" applyFill="1" applyBorder="1" applyAlignment="1">
      <alignment horizontal="center" vertical="center" textRotation="255"/>
    </xf>
    <xf numFmtId="0" fontId="0" fillId="24" borderId="47" xfId="0" applyFill="1" applyBorder="1" applyAlignment="1">
      <alignment horizontal="center" vertical="center" textRotation="255"/>
    </xf>
    <xf numFmtId="0" fontId="0" fillId="24" borderId="48" xfId="0" applyFill="1" applyBorder="1" applyAlignment="1">
      <alignment horizontal="center" vertical="center" textRotation="255"/>
    </xf>
    <xf numFmtId="0" fontId="2" fillId="24" borderId="44" xfId="0" applyFont="1" applyFill="1" applyBorder="1" applyAlignment="1">
      <alignment horizontal="center" vertical="center" textRotation="255" shrinkToFit="1"/>
    </xf>
    <xf numFmtId="0" fontId="2" fillId="24" borderId="124" xfId="0" applyFont="1" applyFill="1" applyBorder="1" applyAlignment="1">
      <alignment horizontal="center" vertical="center" textRotation="255" shrinkToFit="1"/>
    </xf>
    <xf numFmtId="0" fontId="2" fillId="24" borderId="170" xfId="0" applyFont="1" applyFill="1" applyBorder="1" applyAlignment="1">
      <alignment horizontal="center" vertical="center" textRotation="255" shrinkToFit="1"/>
    </xf>
    <xf numFmtId="0" fontId="0" fillId="24" borderId="181" xfId="0" applyFill="1" applyBorder="1" applyAlignment="1">
      <alignment horizontal="center" vertical="center" textRotation="255"/>
    </xf>
    <xf numFmtId="0" fontId="0" fillId="24" borderId="182" xfId="0" applyFill="1" applyBorder="1" applyAlignment="1">
      <alignment horizontal="center" vertical="center" textRotation="255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ハイパーリンク" xfId="44" builtinId="8"/>
    <cellStyle name="メモ" xfId="28" builtinId="10" customBuiltin="1"/>
    <cellStyle name="リンク セル" xfId="29" builtinId="24" customBuiltin="1"/>
    <cellStyle name="悪い" xfId="30" builtinId="27" customBuiltin="1"/>
    <cellStyle name="警告文" xfId="31" builtinId="11" customBuiltin="1"/>
    <cellStyle name="見出し 1" xfId="32" builtinId="16" customBuiltin="1"/>
    <cellStyle name="見出し 2" xfId="33" builtinId="17" customBuiltin="1"/>
    <cellStyle name="見出し 3" xfId="34" builtinId="18" customBuiltin="1"/>
    <cellStyle name="見出し 4" xfId="35" builtinId="19" customBuiltin="1"/>
    <cellStyle name="集計" xfId="36" builtinId="25" customBuiltin="1"/>
    <cellStyle name="出力" xfId="37" builtinId="21" customBuiltin="1"/>
    <cellStyle name="説明文" xfId="38" builtinId="53" customBuiltin="1"/>
    <cellStyle name="入力" xfId="39" builtinId="20" customBuiltin="1"/>
    <cellStyle name="標準" xfId="0" builtinId="0"/>
    <cellStyle name="標準 2" xfId="46" xr:uid="{00000000-0005-0000-0000-00002A000000}"/>
    <cellStyle name="標準_Sheet1" xfId="45" xr:uid="{00000000-0005-0000-0000-00002B000000}"/>
    <cellStyle name="標準_第22回介護福祉士国家試験「筆記」調査表(その２)" xfId="40" xr:uid="{00000000-0005-0000-0000-00002C000000}"/>
    <cellStyle name="標準_第22回介護福祉士国家試験「筆記」調査表(その３)" xfId="41" xr:uid="{00000000-0005-0000-0000-00002D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D5" lockText="1" noThreeD="1"/>
</file>

<file path=xl/ctrlProps/ctrlProp10.xml><?xml version="1.0" encoding="utf-8"?>
<formControlPr xmlns="http://schemas.microsoft.com/office/spreadsheetml/2009/9/main" objectType="CheckBox" fmlaLink="F25" lockText="1" noThreeD="1"/>
</file>

<file path=xl/ctrlProps/ctrlProp11.xml><?xml version="1.0" encoding="utf-8"?>
<formControlPr xmlns="http://schemas.microsoft.com/office/spreadsheetml/2009/9/main" objectType="CheckBox" fmlaLink="O25" lockText="1" noThreeD="1"/>
</file>

<file path=xl/ctrlProps/ctrlProp12.xml><?xml version="1.0" encoding="utf-8"?>
<formControlPr xmlns="http://schemas.microsoft.com/office/spreadsheetml/2009/9/main" objectType="CheckBox" fmlaLink="W25" lockText="1" noThreeD="1"/>
</file>

<file path=xl/ctrlProps/ctrlProp2.xml><?xml version="1.0" encoding="utf-8"?>
<formControlPr xmlns="http://schemas.microsoft.com/office/spreadsheetml/2009/9/main" objectType="CheckBox" fmlaLink="G5" lockText="1" noThreeD="1"/>
</file>

<file path=xl/ctrlProps/ctrlProp3.xml><?xml version="1.0" encoding="utf-8"?>
<formControlPr xmlns="http://schemas.microsoft.com/office/spreadsheetml/2009/9/main" objectType="CheckBox" fmlaLink="K5" lockText="1" noThreeD="1"/>
</file>

<file path=xl/ctrlProps/ctrlProp4.xml><?xml version="1.0" encoding="utf-8"?>
<formControlPr xmlns="http://schemas.microsoft.com/office/spreadsheetml/2009/9/main" objectType="CheckBox" fmlaLink="N5" lockText="1" noThreeD="1"/>
</file>

<file path=xl/ctrlProps/ctrlProp5.xml><?xml version="1.0" encoding="utf-8"?>
<formControlPr xmlns="http://schemas.microsoft.com/office/spreadsheetml/2009/9/main" objectType="CheckBox" fmlaLink="I12" lockText="1" noThreeD="1"/>
</file>

<file path=xl/ctrlProps/ctrlProp6.xml><?xml version="1.0" encoding="utf-8"?>
<formControlPr xmlns="http://schemas.microsoft.com/office/spreadsheetml/2009/9/main" objectType="CheckBox" fmlaLink="M12" lockText="1" noThreeD="1"/>
</file>

<file path=xl/ctrlProps/ctrlProp7.xml><?xml version="1.0" encoding="utf-8"?>
<formControlPr xmlns="http://schemas.microsoft.com/office/spreadsheetml/2009/9/main" objectType="CheckBox" fmlaLink="R12" lockText="1" noThreeD="1"/>
</file>

<file path=xl/ctrlProps/ctrlProp8.xml><?xml version="1.0" encoding="utf-8"?>
<formControlPr xmlns="http://schemas.microsoft.com/office/spreadsheetml/2009/9/main" objectType="CheckBox" fmlaLink="W12" lockText="1" noThreeD="1"/>
</file>

<file path=xl/ctrlProps/ctrlProp9.xml><?xml version="1.0" encoding="utf-8"?>
<formControlPr xmlns="http://schemas.microsoft.com/office/spreadsheetml/2009/9/main" objectType="CheckBox" fmlaLink="C2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</xdr:row>
          <xdr:rowOff>0</xdr:rowOff>
        </xdr:from>
        <xdr:to>
          <xdr:col>4</xdr:col>
          <xdr:colOff>47625</xdr:colOff>
          <xdr:row>5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</xdr:row>
          <xdr:rowOff>0</xdr:rowOff>
        </xdr:from>
        <xdr:to>
          <xdr:col>7</xdr:col>
          <xdr:colOff>47625</xdr:colOff>
          <xdr:row>5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</xdr:row>
          <xdr:rowOff>0</xdr:rowOff>
        </xdr:from>
        <xdr:to>
          <xdr:col>11</xdr:col>
          <xdr:colOff>47625</xdr:colOff>
          <xdr:row>5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</xdr:row>
          <xdr:rowOff>0</xdr:rowOff>
        </xdr:from>
        <xdr:to>
          <xdr:col>14</xdr:col>
          <xdr:colOff>47625</xdr:colOff>
          <xdr:row>5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11</xdr:row>
          <xdr:rowOff>0</xdr:rowOff>
        </xdr:from>
        <xdr:to>
          <xdr:col>9</xdr:col>
          <xdr:colOff>47625</xdr:colOff>
          <xdr:row>11</xdr:row>
          <xdr:rowOff>171450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11</xdr:row>
          <xdr:rowOff>0</xdr:rowOff>
        </xdr:from>
        <xdr:to>
          <xdr:col>13</xdr:col>
          <xdr:colOff>47625</xdr:colOff>
          <xdr:row>11</xdr:row>
          <xdr:rowOff>171450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11</xdr:row>
          <xdr:rowOff>9525</xdr:rowOff>
        </xdr:from>
        <xdr:to>
          <xdr:col>18</xdr:col>
          <xdr:colOff>57150</xdr:colOff>
          <xdr:row>12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9525</xdr:rowOff>
        </xdr:from>
        <xdr:to>
          <xdr:col>23</xdr:col>
          <xdr:colOff>28575</xdr:colOff>
          <xdr:row>11</xdr:row>
          <xdr:rowOff>171450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24</xdr:row>
          <xdr:rowOff>0</xdr:rowOff>
        </xdr:from>
        <xdr:to>
          <xdr:col>3</xdr:col>
          <xdr:colOff>47625</xdr:colOff>
          <xdr:row>25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0</xdr:rowOff>
        </xdr:from>
        <xdr:to>
          <xdr:col>6</xdr:col>
          <xdr:colOff>47625</xdr:colOff>
          <xdr:row>25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24</xdr:row>
          <xdr:rowOff>0</xdr:rowOff>
        </xdr:from>
        <xdr:to>
          <xdr:col>15</xdr:col>
          <xdr:colOff>57150</xdr:colOff>
          <xdr:row>25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24</xdr:row>
          <xdr:rowOff>0</xdr:rowOff>
        </xdr:from>
        <xdr:to>
          <xdr:col>23</xdr:col>
          <xdr:colOff>57150</xdr:colOff>
          <xdr:row>25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169985</xdr:colOff>
      <xdr:row>0</xdr:row>
      <xdr:rowOff>126756</xdr:rowOff>
    </xdr:from>
    <xdr:to>
      <xdr:col>34</xdr:col>
      <xdr:colOff>189035</xdr:colOff>
      <xdr:row>4</xdr:row>
      <xdr:rowOff>136281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86447" y="126756"/>
          <a:ext cx="1865434" cy="712910"/>
        </a:xfrm>
        <a:prstGeom prst="wedgeRectCallout">
          <a:avLst>
            <a:gd name="adj1" fmla="val -67699"/>
            <a:gd name="adj2" fmla="val 2652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108000" tIns="0" rIns="108000" bIns="0"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学校名</a:t>
          </a:r>
          <a:r>
            <a:rPr kumimoji="1" lang="en-US" altLang="ja-JP" sz="1100"/>
            <a:t>】</a:t>
          </a:r>
          <a:r>
            <a:rPr kumimoji="1" lang="ja-JP" altLang="en-US" sz="1100"/>
            <a:t>（入力例）</a:t>
          </a:r>
          <a:endParaRPr kumimoji="1" lang="en-US" altLang="ja-JP" sz="1100"/>
        </a:p>
        <a:p>
          <a:pPr algn="l"/>
          <a:r>
            <a:rPr kumimoji="1" lang="en-US" altLang="ja-JP" sz="1100"/>
            <a:t>[</a:t>
          </a:r>
          <a:r>
            <a:rPr kumimoji="1" lang="ja-JP" altLang="en-US" sz="1100"/>
            <a:t>公立</a:t>
          </a:r>
          <a:r>
            <a:rPr kumimoji="1" lang="en-US" altLang="ja-JP" sz="1100"/>
            <a:t>]</a:t>
          </a:r>
          <a:r>
            <a:rPr kumimoji="1" lang="ja-JP" altLang="en-US" sz="1100"/>
            <a:t>　○○県立□□□□</a:t>
          </a:r>
          <a:endParaRPr kumimoji="1" lang="en-US" altLang="ja-JP" sz="1100"/>
        </a:p>
        <a:p>
          <a:pPr algn="l"/>
          <a:r>
            <a:rPr kumimoji="1" lang="en-US" altLang="ja-JP" sz="1100"/>
            <a:t>[</a:t>
          </a:r>
          <a:r>
            <a:rPr kumimoji="1" lang="ja-JP" altLang="en-US" sz="1100"/>
            <a:t>私立</a:t>
          </a:r>
          <a:r>
            <a:rPr kumimoji="1" lang="en-US" altLang="ja-JP" sz="1100"/>
            <a:t>]</a:t>
          </a:r>
          <a:r>
            <a:rPr kumimoji="1" lang="ja-JP" altLang="en-US" sz="1100"/>
            <a:t>　○○県□□□□</a:t>
          </a:r>
          <a:endParaRPr kumimoji="1" lang="en-US" altLang="ja-JP" sz="1100"/>
        </a:p>
      </xdr:txBody>
    </xdr:sp>
    <xdr:clientData/>
  </xdr:twoCellAnchor>
  <xdr:twoCellAnchor>
    <xdr:from>
      <xdr:col>29</xdr:col>
      <xdr:colOff>30774</xdr:colOff>
      <xdr:row>8</xdr:row>
      <xdr:rowOff>131151</xdr:rowOff>
    </xdr:from>
    <xdr:to>
      <xdr:col>35</xdr:col>
      <xdr:colOff>97448</xdr:colOff>
      <xdr:row>12</xdr:row>
      <xdr:rowOff>24178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54966" y="1537920"/>
          <a:ext cx="1913059" cy="625720"/>
        </a:xfrm>
        <a:prstGeom prst="wedgeRectCallout">
          <a:avLst>
            <a:gd name="adj1" fmla="val -83145"/>
            <a:gd name="adj2" fmla="val -6181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108000" tIns="0" rIns="108000" bIns="0"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受験率</a:t>
          </a:r>
          <a:r>
            <a:rPr kumimoji="1" lang="en-US" altLang="ja-JP" sz="1100"/>
            <a:t>】</a:t>
          </a:r>
          <a:r>
            <a:rPr kumimoji="1" lang="ja-JP" altLang="en-US" sz="1100"/>
            <a:t>（注意）</a:t>
          </a:r>
          <a:endParaRPr kumimoji="1" lang="en-US" altLang="ja-JP" sz="1100"/>
        </a:p>
        <a:p>
          <a:pPr algn="l"/>
          <a:r>
            <a:rPr kumimoji="1" lang="ja-JP" altLang="en-US" sz="1100"/>
            <a:t>受験率は自動計算されます。</a:t>
          </a:r>
          <a:endParaRPr kumimoji="1" lang="en-US" altLang="ja-JP" sz="1100"/>
        </a:p>
      </xdr:txBody>
    </xdr:sp>
    <xdr:clientData/>
  </xdr:twoCellAnchor>
  <xdr:twoCellAnchor>
    <xdr:from>
      <xdr:col>33</xdr:col>
      <xdr:colOff>180975</xdr:colOff>
      <xdr:row>0</xdr:row>
      <xdr:rowOff>104776</xdr:rowOff>
    </xdr:from>
    <xdr:to>
      <xdr:col>40</xdr:col>
      <xdr:colOff>504825</xdr:colOff>
      <xdr:row>12</xdr:row>
      <xdr:rowOff>104776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239375" y="104776"/>
          <a:ext cx="2457450" cy="213360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学科分類</a:t>
          </a:r>
          <a:r>
            <a:rPr kumimoji="1" lang="en-US" altLang="ja-JP" sz="1100"/>
            <a:t>】</a:t>
          </a:r>
          <a:r>
            <a:rPr kumimoji="1" lang="ja-JP" altLang="en-US" sz="1100"/>
            <a:t>（選択例）</a:t>
          </a:r>
          <a:endParaRPr kumimoji="1" lang="en-US" altLang="ja-JP" sz="1100"/>
        </a:p>
        <a:p>
          <a:pPr algn="l"/>
          <a:r>
            <a:rPr kumimoji="1" lang="ja-JP" altLang="en-US" sz="1100"/>
            <a:t>・福祉科</a:t>
          </a:r>
          <a:endParaRPr kumimoji="1" lang="en-US" altLang="ja-JP" sz="1100"/>
        </a:p>
        <a:p>
          <a:pPr algn="l"/>
          <a:r>
            <a:rPr kumimoji="1" lang="ja-JP" altLang="en-US" sz="1100"/>
            <a:t>　→「専門学科」と「内）福祉科」</a:t>
          </a:r>
          <a:endParaRPr kumimoji="1" lang="en-US" altLang="ja-JP" sz="1100"/>
        </a:p>
        <a:p>
          <a:pPr algn="l"/>
          <a:r>
            <a:rPr kumimoji="1" lang="ja-JP" altLang="en-US" sz="1100"/>
            <a:t>・福祉科以外の専門学科</a:t>
          </a:r>
          <a:endParaRPr kumimoji="1" lang="en-US" altLang="ja-JP" sz="1100"/>
        </a:p>
        <a:p>
          <a:pPr algn="l"/>
          <a:r>
            <a:rPr kumimoji="1" lang="ja-JP" altLang="en-US" sz="1100"/>
            <a:t>　→「専門学科」のみ</a:t>
          </a:r>
          <a:endParaRPr kumimoji="1" lang="en-US" altLang="ja-JP" sz="1100"/>
        </a:p>
        <a:p>
          <a:pPr algn="l"/>
          <a:r>
            <a:rPr kumimoji="1" lang="ja-JP" altLang="en-US" sz="1100"/>
            <a:t>・総合学科</a:t>
          </a:r>
          <a:endParaRPr kumimoji="1" lang="en-US" altLang="ja-JP" sz="1100"/>
        </a:p>
        <a:p>
          <a:pPr algn="l"/>
          <a:r>
            <a:rPr kumimoji="1" lang="ja-JP" altLang="en-US" sz="1100"/>
            <a:t>　→「総合学科」</a:t>
          </a:r>
          <a:endParaRPr kumimoji="1" lang="en-US" altLang="ja-JP" sz="1100"/>
        </a:p>
        <a:p>
          <a:pPr algn="l"/>
          <a:r>
            <a:rPr kumimoji="1" lang="ja-JP" altLang="en-US" sz="1100"/>
            <a:t>・普通科</a:t>
          </a:r>
          <a:endParaRPr kumimoji="1" lang="en-US" altLang="ja-JP" sz="1100"/>
        </a:p>
        <a:p>
          <a:pPr algn="l"/>
          <a:r>
            <a:rPr kumimoji="1" lang="ja-JP" altLang="en-US" sz="1100"/>
            <a:t>　→「普通科」</a:t>
          </a:r>
          <a:endParaRPr kumimoji="1" lang="en-US" altLang="ja-JP" sz="1100"/>
        </a:p>
      </xdr:txBody>
    </xdr:sp>
    <xdr:clientData/>
  </xdr:twoCellAnchor>
  <xdr:twoCellAnchor>
    <xdr:from>
      <xdr:col>29</xdr:col>
      <xdr:colOff>157529</xdr:colOff>
      <xdr:row>13</xdr:row>
      <xdr:rowOff>41030</xdr:rowOff>
    </xdr:from>
    <xdr:to>
      <xdr:col>39</xdr:col>
      <xdr:colOff>40298</xdr:colOff>
      <xdr:row>18</xdr:row>
      <xdr:rowOff>107706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081721" y="2363665"/>
          <a:ext cx="2960077" cy="982541"/>
        </a:xfrm>
        <a:prstGeom prst="wedgeRectCallout">
          <a:avLst>
            <a:gd name="adj1" fmla="val -68459"/>
            <a:gd name="adj2" fmla="val -5257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108000" tIns="0" rIns="108000" bIns="0"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受験様態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・該当のみ選択</a:t>
          </a:r>
          <a:endParaRPr kumimoji="1" lang="en-US" altLang="ja-JP" sz="1100"/>
        </a:p>
        <a:p>
          <a:pPr algn="l"/>
          <a:r>
            <a:rPr kumimoji="1" lang="ja-JP" altLang="en-US" sz="1100"/>
            <a:t>・「その他」</a:t>
          </a:r>
          <a:endParaRPr kumimoji="1" lang="en-US" altLang="ja-JP" sz="1100"/>
        </a:p>
        <a:p>
          <a:pPr algn="l"/>
          <a:r>
            <a:rPr kumimoji="1" lang="ja-JP" altLang="en-US" sz="1100"/>
            <a:t>　→下の記述欄へのご入力もお願いします</a:t>
          </a:r>
          <a:endParaRPr kumimoji="1" lang="en-US" altLang="ja-JP" sz="1100"/>
        </a:p>
      </xdr:txBody>
    </xdr:sp>
    <xdr:clientData/>
  </xdr:twoCellAnchor>
  <xdr:twoCellAnchor>
    <xdr:from>
      <xdr:col>28</xdr:col>
      <xdr:colOff>285750</xdr:colOff>
      <xdr:row>20</xdr:row>
      <xdr:rowOff>19050</xdr:rowOff>
    </xdr:from>
    <xdr:to>
      <xdr:col>34</xdr:col>
      <xdr:colOff>228600</xdr:colOff>
      <xdr:row>23</xdr:row>
      <xdr:rowOff>19050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902212" y="3609242"/>
          <a:ext cx="1789234" cy="549520"/>
        </a:xfrm>
        <a:prstGeom prst="wedgeRectCallout">
          <a:avLst>
            <a:gd name="adj1" fmla="val -69773"/>
            <a:gd name="adj2" fmla="val -100223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108000" tIns="0" rIns="108000" bIns="0"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難易度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・プルダウンでの選択式</a:t>
          </a:r>
          <a:endParaRPr kumimoji="1" lang="en-US" altLang="ja-JP" sz="1100"/>
        </a:p>
      </xdr:txBody>
    </xdr:sp>
    <xdr:clientData/>
  </xdr:twoCellAnchor>
  <xdr:twoCellAnchor>
    <xdr:from>
      <xdr:col>28</xdr:col>
      <xdr:colOff>152400</xdr:colOff>
      <xdr:row>23</xdr:row>
      <xdr:rowOff>112101</xdr:rowOff>
    </xdr:from>
    <xdr:to>
      <xdr:col>38</xdr:col>
      <xdr:colOff>35170</xdr:colOff>
      <xdr:row>29</xdr:row>
      <xdr:rowOff>16852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768862" y="4251813"/>
          <a:ext cx="2960077" cy="1304193"/>
        </a:xfrm>
        <a:prstGeom prst="wedgeRectCallout">
          <a:avLst>
            <a:gd name="adj1" fmla="val -64955"/>
            <a:gd name="adj2" fmla="val -22772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108000" tIns="0" rIns="108000" bIns="0"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取り組み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・複数回答可</a:t>
          </a:r>
          <a:endParaRPr kumimoji="1" lang="en-US" altLang="ja-JP" sz="1100"/>
        </a:p>
        <a:p>
          <a:pPr algn="l"/>
          <a:r>
            <a:rPr kumimoji="1" lang="ja-JP" altLang="en-US" sz="1100"/>
            <a:t>・「その他」</a:t>
          </a:r>
          <a:endParaRPr kumimoji="1" lang="en-US" altLang="ja-JP" sz="1100"/>
        </a:p>
        <a:p>
          <a:pPr algn="l"/>
          <a:r>
            <a:rPr kumimoji="1" lang="ja-JP" altLang="en-US" sz="1100"/>
            <a:t>　→下の記述欄へのご入力もお願いします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423332</xdr:colOff>
      <xdr:row>0</xdr:row>
      <xdr:rowOff>16933</xdr:rowOff>
    </xdr:from>
    <xdr:to>
      <xdr:col>18</xdr:col>
      <xdr:colOff>50799</xdr:colOff>
      <xdr:row>1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68232" y="16933"/>
          <a:ext cx="2986617" cy="345017"/>
        </a:xfrm>
        <a:prstGeom prst="wedgeRectCallout">
          <a:avLst>
            <a:gd name="adj1" fmla="val -27613"/>
            <a:gd name="adj2" fmla="val 941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提出の際は、名前を削除ください</a:t>
          </a:r>
        </a:p>
      </xdr:txBody>
    </xdr:sp>
    <xdr:clientData/>
  </xdr:twoCellAnchor>
  <xdr:twoCellAnchor>
    <xdr:from>
      <xdr:col>5</xdr:col>
      <xdr:colOff>69850</xdr:colOff>
      <xdr:row>14</xdr:row>
      <xdr:rowOff>12700</xdr:rowOff>
    </xdr:from>
    <xdr:to>
      <xdr:col>8</xdr:col>
      <xdr:colOff>165100</xdr:colOff>
      <xdr:row>20</xdr:row>
      <xdr:rowOff>95250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25600" y="3270250"/>
          <a:ext cx="1352550" cy="1377950"/>
        </a:xfrm>
        <a:prstGeom prst="wedgeRectCallout">
          <a:avLst>
            <a:gd name="adj1" fmla="val -103730"/>
            <a:gd name="adj2" fmla="val -7773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後日模範解答例入りのものを、全国福祉高等学校長会</a:t>
          </a:r>
          <a:r>
            <a:rPr kumimoji="1" lang="en-US" altLang="ja-JP" sz="1100"/>
            <a:t>HP</a:t>
          </a:r>
          <a:r>
            <a:rPr kumimoji="1" lang="ja-JP" altLang="en-US" sz="1100"/>
            <a:t>で公開いたします。</a:t>
          </a:r>
          <a:endParaRPr kumimoji="1" lang="en-US" altLang="ja-JP" sz="1100"/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２</a:t>
          </a:r>
          <a:r>
            <a:rPr kumimoji="1" lang="en-US" altLang="ja-JP" sz="1100" b="1">
              <a:solidFill>
                <a:srgbClr val="FF0000"/>
              </a:solidFill>
            </a:rPr>
            <a:t>/</a:t>
          </a:r>
          <a:r>
            <a:rPr kumimoji="1" lang="ja-JP" altLang="en-US" sz="1100" b="1">
              <a:solidFill>
                <a:srgbClr val="FF0000"/>
              </a:solidFill>
            </a:rPr>
            <a:t>１公開予定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10</xdr:col>
      <xdr:colOff>95250</xdr:colOff>
      <xdr:row>13</xdr:row>
      <xdr:rowOff>139700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393950" y="1962150"/>
          <a:ext cx="1352550" cy="1219200"/>
        </a:xfrm>
        <a:prstGeom prst="wedgeRectCallout">
          <a:avLst>
            <a:gd name="adj1" fmla="val -97157"/>
            <a:gd name="adj2" fmla="val -3970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生徒の得点を問題番号ごとに入れてください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95250</xdr:colOff>
      <xdr:row>8</xdr:row>
      <xdr:rowOff>139700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070350" y="882650"/>
          <a:ext cx="1352550" cy="1219200"/>
        </a:xfrm>
        <a:prstGeom prst="wedgeRectCallout">
          <a:avLst>
            <a:gd name="adj1" fmla="val -68519"/>
            <a:gd name="adj2" fmla="val -66792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生徒の名前をいれてください。校内用のためと考えてください。</a:t>
          </a:r>
        </a:p>
      </xdr:txBody>
    </xdr:sp>
    <xdr:clientData/>
  </xdr:twoCellAnchor>
  <xdr:twoCellAnchor>
    <xdr:from>
      <xdr:col>16</xdr:col>
      <xdr:colOff>241300</xdr:colOff>
      <xdr:row>5</xdr:row>
      <xdr:rowOff>209550</xdr:rowOff>
    </xdr:from>
    <xdr:to>
      <xdr:col>28</xdr:col>
      <xdr:colOff>95250</xdr:colOff>
      <xdr:row>17</xdr:row>
      <xdr:rowOff>165100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407150" y="1524000"/>
          <a:ext cx="4883150" cy="254635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400"/>
            <a:t>この調査は、全国福祉高等学校長会として、介護福祉士の国家試験受験状況を調べております。この理由は、厚生労働省の発表では、既卒の高校生と現役高校生の受験者を合わせて、合格率を発表しております。現役の高校生の合格率は高いはずなのですが、アピールできておりません。この調査結果が、高校生の介護福祉士養成の環境改善につながっております。是非、この調査に、協力をお願いいたします。</a:t>
          </a:r>
          <a:endParaRPr kumimoji="1" lang="en-US" altLang="ja-JP" sz="1400"/>
        </a:p>
      </xdr:txBody>
    </xdr:sp>
    <xdr:clientData/>
  </xdr:twoCellAnchor>
  <xdr:twoCellAnchor>
    <xdr:from>
      <xdr:col>10</xdr:col>
      <xdr:colOff>412750</xdr:colOff>
      <xdr:row>10</xdr:row>
      <xdr:rowOff>133350</xdr:rowOff>
    </xdr:from>
    <xdr:to>
      <xdr:col>15</xdr:col>
      <xdr:colOff>317500</xdr:colOff>
      <xdr:row>17</xdr:row>
      <xdr:rowOff>133350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064000" y="2527300"/>
          <a:ext cx="2000250" cy="1511300"/>
        </a:xfrm>
        <a:prstGeom prst="rect">
          <a:avLst/>
        </a:prstGeom>
        <a:solidFill>
          <a:srgbClr val="FF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このシートは、入力例シートです。</a:t>
          </a:r>
          <a:endParaRPr kumimoji="1" lang="en-US" altLang="ja-JP" sz="1100"/>
        </a:p>
        <a:p>
          <a:pPr algn="l"/>
          <a:r>
            <a:rPr kumimoji="1" lang="ja-JP" altLang="en-US" sz="1100"/>
            <a:t>①回答入力に回答を入力ください。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423332</xdr:colOff>
      <xdr:row>0</xdr:row>
      <xdr:rowOff>16933</xdr:rowOff>
    </xdr:from>
    <xdr:to>
      <xdr:col>18</xdr:col>
      <xdr:colOff>50799</xdr:colOff>
      <xdr:row>1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19599" y="16933"/>
          <a:ext cx="3285067" cy="338667"/>
        </a:xfrm>
        <a:prstGeom prst="wedgeRectCallout">
          <a:avLst>
            <a:gd name="adj1" fmla="val -27613"/>
            <a:gd name="adj2" fmla="val 941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提出の際は、名前を削除ください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163</xdr:row>
      <xdr:rowOff>0</xdr:rowOff>
    </xdr:from>
    <xdr:to>
      <xdr:col>1</xdr:col>
      <xdr:colOff>76200</xdr:colOff>
      <xdr:row>164</xdr:row>
      <xdr:rowOff>38100</xdr:rowOff>
    </xdr:to>
    <xdr:sp macro="" textlink="">
      <xdr:nvSpPr>
        <xdr:cNvPr id="3125" name="Text Box 39">
          <a:extLst>
            <a:ext uri="{FF2B5EF4-FFF2-40B4-BE49-F238E27FC236}">
              <a16:creationId xmlns:a16="http://schemas.microsoft.com/office/drawing/2014/main" id="{00000000-0008-0000-0600-0000350C0000}"/>
            </a:ext>
          </a:extLst>
        </xdr:cNvPr>
        <xdr:cNvSpPr txBox="1">
          <a:spLocks noChangeArrowheads="1"/>
        </xdr:cNvSpPr>
      </xdr:nvSpPr>
      <xdr:spPr bwMode="auto">
        <a:xfrm>
          <a:off x="203200" y="23482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</xdr:colOff>
      <xdr:row>164</xdr:row>
      <xdr:rowOff>38100</xdr:rowOff>
    </xdr:to>
    <xdr:sp macro="" textlink="">
      <xdr:nvSpPr>
        <xdr:cNvPr id="3126" name="Text Box 39">
          <a:extLst>
            <a:ext uri="{FF2B5EF4-FFF2-40B4-BE49-F238E27FC236}">
              <a16:creationId xmlns:a16="http://schemas.microsoft.com/office/drawing/2014/main" id="{00000000-0008-0000-0600-0000360C0000}"/>
            </a:ext>
          </a:extLst>
        </xdr:cNvPr>
        <xdr:cNvSpPr txBox="1">
          <a:spLocks noChangeArrowheads="1"/>
        </xdr:cNvSpPr>
      </xdr:nvSpPr>
      <xdr:spPr bwMode="auto">
        <a:xfrm>
          <a:off x="203200" y="23482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zenhukukouchousa@g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2:AM36"/>
  <sheetViews>
    <sheetView tabSelected="1" view="pageBreakPreview" zoomScale="130" zoomScaleNormal="130" zoomScaleSheetLayoutView="130" workbookViewId="0">
      <selection activeCell="C29" sqref="C29:Z29"/>
    </sheetView>
  </sheetViews>
  <sheetFormatPr defaultRowHeight="13.5"/>
  <cols>
    <col min="1" max="40" width="4" customWidth="1"/>
  </cols>
  <sheetData>
    <row r="2" spans="2:36" ht="14.25">
      <c r="B2" s="330" t="s">
        <v>212</v>
      </c>
    </row>
    <row r="3" spans="2:36" ht="14.25">
      <c r="C3" s="320"/>
      <c r="D3" s="320"/>
      <c r="E3" s="320"/>
      <c r="Q3" s="433" t="s">
        <v>154</v>
      </c>
      <c r="R3" s="433"/>
      <c r="S3" s="433"/>
      <c r="T3" s="434"/>
      <c r="U3" s="434"/>
      <c r="V3" s="434"/>
      <c r="W3" s="434"/>
      <c r="X3" s="434"/>
    </row>
    <row r="4" spans="2:36" ht="13.5" customHeight="1">
      <c r="B4" s="436" t="s">
        <v>19</v>
      </c>
      <c r="C4" s="437"/>
      <c r="D4" s="438"/>
      <c r="E4" s="439"/>
      <c r="F4" s="440"/>
      <c r="G4" s="440"/>
      <c r="H4" s="440"/>
      <c r="I4" s="441"/>
      <c r="J4" s="436" t="s">
        <v>216</v>
      </c>
      <c r="K4" s="438"/>
      <c r="L4" s="439"/>
      <c r="M4" s="440"/>
      <c r="N4" s="440"/>
      <c r="O4" s="440"/>
      <c r="P4" s="440"/>
      <c r="Q4" s="440"/>
      <c r="R4" s="440"/>
      <c r="S4" s="440"/>
      <c r="T4" s="440"/>
      <c r="U4" s="441"/>
      <c r="V4" s="435" t="s">
        <v>153</v>
      </c>
      <c r="W4" s="435"/>
      <c r="X4" s="435"/>
    </row>
    <row r="5" spans="2:36">
      <c r="B5" s="433" t="s">
        <v>196</v>
      </c>
      <c r="C5" s="433"/>
      <c r="D5" s="324" t="b">
        <v>0</v>
      </c>
      <c r="E5" s="435" t="s">
        <v>197</v>
      </c>
      <c r="F5" s="435"/>
      <c r="G5" s="324" t="b">
        <v>0</v>
      </c>
      <c r="H5" s="435" t="s">
        <v>198</v>
      </c>
      <c r="I5" s="435"/>
      <c r="J5" s="435"/>
      <c r="K5" s="324" t="b">
        <v>0</v>
      </c>
      <c r="L5" s="435" t="s">
        <v>199</v>
      </c>
      <c r="M5" s="435"/>
      <c r="N5" s="324" t="b">
        <v>0</v>
      </c>
      <c r="O5" s="435" t="s">
        <v>200</v>
      </c>
      <c r="P5" s="435"/>
      <c r="Q5" s="433" t="s">
        <v>156</v>
      </c>
      <c r="R5" s="433"/>
      <c r="S5" s="435" t="s">
        <v>201</v>
      </c>
      <c r="T5" s="435"/>
      <c r="U5" s="434"/>
      <c r="V5" s="434"/>
      <c r="W5" s="435" t="s">
        <v>157</v>
      </c>
      <c r="X5" s="435"/>
    </row>
    <row r="6" spans="2:36" ht="14.25" customHeight="1">
      <c r="B6" s="478" t="s">
        <v>155</v>
      </c>
      <c r="C6" s="478"/>
      <c r="D6" s="478"/>
      <c r="E6" s="478"/>
      <c r="F6" s="478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</row>
    <row r="7" spans="2:36" ht="14.25" customHeight="1">
      <c r="B7" s="442" t="s">
        <v>214</v>
      </c>
      <c r="C7" s="443"/>
      <c r="D7" s="443"/>
      <c r="E7" s="443"/>
      <c r="F7" s="444"/>
      <c r="G7" s="445"/>
      <c r="H7" s="440"/>
      <c r="I7" s="440"/>
      <c r="J7" s="440"/>
      <c r="K7" s="440"/>
      <c r="L7" s="440"/>
      <c r="M7" s="441"/>
      <c r="N7" s="436" t="s">
        <v>279</v>
      </c>
      <c r="O7" s="437"/>
      <c r="P7" s="437"/>
      <c r="Q7" s="438"/>
      <c r="R7" s="439"/>
      <c r="S7" s="440"/>
      <c r="T7" s="440"/>
      <c r="U7" s="440"/>
      <c r="V7" s="440"/>
      <c r="W7" s="440"/>
      <c r="X7" s="441"/>
    </row>
    <row r="8" spans="2:36"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</row>
    <row r="9" spans="2:36" ht="14.25" customHeight="1">
      <c r="B9" s="323" t="s">
        <v>158</v>
      </c>
      <c r="C9" s="461" t="s">
        <v>159</v>
      </c>
      <c r="D9" s="461"/>
      <c r="E9" s="461"/>
      <c r="F9" s="461"/>
      <c r="G9" s="461"/>
      <c r="H9" s="461"/>
      <c r="I9" s="461" t="s">
        <v>160</v>
      </c>
      <c r="J9" s="461"/>
      <c r="K9" s="461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</row>
    <row r="10" spans="2:36" ht="14.25" customHeight="1">
      <c r="B10" s="322">
        <v>1</v>
      </c>
      <c r="C10" s="450" t="s">
        <v>195</v>
      </c>
      <c r="D10" s="450"/>
      <c r="E10" s="450"/>
      <c r="F10" s="450"/>
      <c r="G10" s="450"/>
      <c r="H10" s="450"/>
      <c r="I10" s="434"/>
      <c r="J10" s="434"/>
      <c r="K10" s="434"/>
      <c r="L10" s="322" t="s">
        <v>209</v>
      </c>
      <c r="M10" s="442" t="s">
        <v>202</v>
      </c>
      <c r="N10" s="443"/>
      <c r="O10" s="443"/>
      <c r="P10" s="444"/>
      <c r="Q10" s="463"/>
      <c r="R10" s="464"/>
      <c r="S10" s="465"/>
      <c r="T10" s="446" t="s">
        <v>161</v>
      </c>
      <c r="U10" s="446"/>
      <c r="Z10" s="328"/>
    </row>
    <row r="11" spans="2:36" ht="14.25" customHeight="1">
      <c r="B11" s="322">
        <v>2</v>
      </c>
      <c r="C11" s="450" t="s">
        <v>194</v>
      </c>
      <c r="D11" s="450"/>
      <c r="E11" s="450"/>
      <c r="F11" s="450"/>
      <c r="G11" s="450"/>
      <c r="H11" s="450"/>
      <c r="I11" s="434"/>
      <c r="J11" s="434"/>
      <c r="K11" s="434"/>
      <c r="L11" s="322" t="s">
        <v>209</v>
      </c>
      <c r="M11" s="460" t="str">
        <f>IF(AND(I10&lt;&gt;"",I11&lt;&gt;""),"（受験率："&amp;ROUNDDOWN(I11/I10*100,2)&amp;"％）","（受験率：○○％）")</f>
        <v>（受験率：○○％）</v>
      </c>
      <c r="N11" s="460"/>
      <c r="O11" s="460"/>
      <c r="P11" s="460"/>
      <c r="Q11" s="460"/>
      <c r="Z11" s="329"/>
    </row>
    <row r="12" spans="2:36" ht="14.25" customHeight="1">
      <c r="B12" s="462">
        <v>3</v>
      </c>
      <c r="C12" s="454" t="s">
        <v>208</v>
      </c>
      <c r="D12" s="455"/>
      <c r="E12" s="455"/>
      <c r="F12" s="455"/>
      <c r="G12" s="455"/>
      <c r="H12" s="456"/>
      <c r="I12" s="325" t="b">
        <v>0</v>
      </c>
      <c r="J12" s="447" t="s">
        <v>162</v>
      </c>
      <c r="K12" s="449"/>
      <c r="L12" s="448"/>
      <c r="M12" s="325" t="b">
        <v>0</v>
      </c>
      <c r="N12" s="447" t="s">
        <v>163</v>
      </c>
      <c r="O12" s="449"/>
      <c r="P12" s="449"/>
      <c r="Q12" s="448"/>
      <c r="R12" s="325" t="b">
        <v>0</v>
      </c>
      <c r="S12" s="447" t="s">
        <v>164</v>
      </c>
      <c r="T12" s="449"/>
      <c r="U12" s="449"/>
      <c r="V12" s="448"/>
      <c r="W12" s="325" t="b">
        <v>0</v>
      </c>
      <c r="X12" s="447" t="s">
        <v>165</v>
      </c>
      <c r="Y12" s="449"/>
      <c r="Z12" s="448"/>
    </row>
    <row r="13" spans="2:36" ht="14.25" customHeight="1">
      <c r="B13" s="462"/>
      <c r="C13" s="457"/>
      <c r="D13" s="458"/>
      <c r="E13" s="458"/>
      <c r="F13" s="458"/>
      <c r="G13" s="458"/>
      <c r="H13" s="459"/>
      <c r="I13" s="447" t="s">
        <v>166</v>
      </c>
      <c r="J13" s="448"/>
      <c r="K13" s="447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8"/>
      <c r="AA13" s="321"/>
      <c r="AB13" s="321"/>
      <c r="AC13" s="321"/>
      <c r="AD13" s="321"/>
    </row>
    <row r="14" spans="2:36" ht="14.25" customHeight="1">
      <c r="B14" s="462">
        <v>4</v>
      </c>
      <c r="C14" s="475" t="s">
        <v>211</v>
      </c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7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</row>
    <row r="15" spans="2:36" ht="14.25" customHeight="1">
      <c r="B15" s="462"/>
      <c r="C15" s="435" t="s">
        <v>167</v>
      </c>
      <c r="D15" s="435"/>
      <c r="E15" s="435" t="s">
        <v>168</v>
      </c>
      <c r="F15" s="435"/>
      <c r="G15" s="435"/>
      <c r="H15" s="435"/>
      <c r="I15" s="435"/>
      <c r="J15" s="435"/>
      <c r="K15" s="435"/>
      <c r="L15" s="435"/>
      <c r="M15" s="435" t="s">
        <v>192</v>
      </c>
      <c r="N15" s="435"/>
      <c r="O15" s="434" t="s">
        <v>58</v>
      </c>
      <c r="P15" s="434"/>
      <c r="Q15" s="471" t="s">
        <v>207</v>
      </c>
      <c r="R15" s="471"/>
      <c r="S15" s="471"/>
      <c r="T15" s="471"/>
      <c r="U15" s="471"/>
      <c r="V15" s="471"/>
      <c r="W15" s="471"/>
      <c r="X15" s="471"/>
      <c r="Y15" s="468"/>
      <c r="Z15" s="468"/>
    </row>
    <row r="16" spans="2:36" ht="14.25" customHeight="1">
      <c r="B16" s="462"/>
      <c r="C16" s="480" t="s">
        <v>190</v>
      </c>
      <c r="D16" s="480"/>
      <c r="E16" s="481" t="s">
        <v>193</v>
      </c>
      <c r="F16" s="481"/>
      <c r="G16" s="481"/>
      <c r="H16" s="481"/>
      <c r="I16" s="481"/>
      <c r="J16" s="481"/>
      <c r="K16" s="481"/>
      <c r="L16" s="481"/>
      <c r="M16" s="468"/>
      <c r="N16" s="468"/>
      <c r="O16" s="434"/>
      <c r="P16" s="434"/>
      <c r="Q16" s="466" t="s">
        <v>169</v>
      </c>
      <c r="R16" s="466"/>
      <c r="S16" s="466"/>
      <c r="T16" s="466"/>
      <c r="U16" s="466"/>
      <c r="V16" s="466"/>
      <c r="W16" s="466"/>
      <c r="X16" s="466"/>
      <c r="Y16" s="469"/>
      <c r="Z16" s="469"/>
    </row>
    <row r="17" spans="2:36" ht="14.25" customHeight="1">
      <c r="B17" s="462"/>
      <c r="C17" s="480"/>
      <c r="D17" s="480"/>
      <c r="E17" s="474" t="s">
        <v>170</v>
      </c>
      <c r="F17" s="474"/>
      <c r="G17" s="474"/>
      <c r="H17" s="474"/>
      <c r="I17" s="474"/>
      <c r="J17" s="474"/>
      <c r="K17" s="474"/>
      <c r="L17" s="474"/>
      <c r="M17" s="469"/>
      <c r="N17" s="469"/>
      <c r="O17" s="434"/>
      <c r="P17" s="434"/>
      <c r="Q17" s="466" t="s">
        <v>171</v>
      </c>
      <c r="R17" s="466"/>
      <c r="S17" s="466"/>
      <c r="T17" s="466"/>
      <c r="U17" s="466"/>
      <c r="V17" s="466"/>
      <c r="W17" s="466"/>
      <c r="X17" s="466"/>
      <c r="Y17" s="469"/>
      <c r="Z17" s="469"/>
    </row>
    <row r="18" spans="2:36" ht="14.25" customHeight="1">
      <c r="B18" s="462"/>
      <c r="C18" s="480"/>
      <c r="D18" s="480"/>
      <c r="E18" s="473" t="s">
        <v>172</v>
      </c>
      <c r="F18" s="473"/>
      <c r="G18" s="473"/>
      <c r="H18" s="473"/>
      <c r="I18" s="473"/>
      <c r="J18" s="473"/>
      <c r="K18" s="473"/>
      <c r="L18" s="473"/>
      <c r="M18" s="470"/>
      <c r="N18" s="470"/>
      <c r="O18" s="434"/>
      <c r="P18" s="434"/>
      <c r="Q18" s="467" t="s">
        <v>173</v>
      </c>
      <c r="R18" s="467"/>
      <c r="S18" s="467"/>
      <c r="T18" s="467"/>
      <c r="U18" s="467"/>
      <c r="V18" s="467"/>
      <c r="W18" s="467"/>
      <c r="X18" s="467"/>
      <c r="Y18" s="470"/>
      <c r="Z18" s="470"/>
    </row>
    <row r="19" spans="2:36">
      <c r="B19" s="462"/>
      <c r="C19" s="435" t="s">
        <v>191</v>
      </c>
      <c r="D19" s="435"/>
      <c r="E19" s="481" t="s">
        <v>174</v>
      </c>
      <c r="F19" s="481"/>
      <c r="G19" s="481"/>
      <c r="H19" s="481"/>
      <c r="I19" s="481"/>
      <c r="J19" s="481"/>
      <c r="K19" s="481"/>
      <c r="L19" s="481"/>
      <c r="M19" s="468"/>
      <c r="N19" s="468"/>
      <c r="O19" s="435" t="s">
        <v>50</v>
      </c>
      <c r="P19" s="435"/>
      <c r="Q19" s="471" t="s">
        <v>175</v>
      </c>
      <c r="R19" s="471"/>
      <c r="S19" s="471"/>
      <c r="T19" s="471"/>
      <c r="U19" s="471"/>
      <c r="V19" s="471"/>
      <c r="W19" s="471"/>
      <c r="X19" s="471"/>
      <c r="Y19" s="468"/>
      <c r="Z19" s="468"/>
    </row>
    <row r="20" spans="2:36" ht="14.25" customHeight="1">
      <c r="B20" s="462"/>
      <c r="C20" s="435"/>
      <c r="D20" s="435"/>
      <c r="E20" s="474" t="s">
        <v>176</v>
      </c>
      <c r="F20" s="474"/>
      <c r="G20" s="474"/>
      <c r="H20" s="474"/>
      <c r="I20" s="474"/>
      <c r="J20" s="474"/>
      <c r="K20" s="474"/>
      <c r="L20" s="474"/>
      <c r="M20" s="469"/>
      <c r="N20" s="469"/>
      <c r="O20" s="435"/>
      <c r="P20" s="435"/>
      <c r="Q20" s="466" t="s">
        <v>177</v>
      </c>
      <c r="R20" s="466"/>
      <c r="S20" s="466"/>
      <c r="T20" s="466"/>
      <c r="U20" s="466"/>
      <c r="V20" s="466"/>
      <c r="W20" s="466"/>
      <c r="X20" s="466"/>
      <c r="Y20" s="469"/>
      <c r="Z20" s="469"/>
    </row>
    <row r="21" spans="2:36" ht="14.25" customHeight="1">
      <c r="B21" s="462"/>
      <c r="C21" s="435"/>
      <c r="D21" s="435"/>
      <c r="E21" s="474" t="s">
        <v>178</v>
      </c>
      <c r="F21" s="474"/>
      <c r="G21" s="474"/>
      <c r="H21" s="474"/>
      <c r="I21" s="474"/>
      <c r="J21" s="474"/>
      <c r="K21" s="474"/>
      <c r="L21" s="474"/>
      <c r="M21" s="469"/>
      <c r="N21" s="469"/>
      <c r="O21" s="435"/>
      <c r="P21" s="435"/>
      <c r="Q21" s="466" t="s">
        <v>179</v>
      </c>
      <c r="R21" s="466"/>
      <c r="S21" s="466"/>
      <c r="T21" s="466"/>
      <c r="U21" s="466"/>
      <c r="V21" s="466"/>
      <c r="W21" s="466"/>
      <c r="X21" s="466"/>
      <c r="Y21" s="469"/>
      <c r="Z21" s="469"/>
    </row>
    <row r="22" spans="2:36" ht="14.25" customHeight="1">
      <c r="B22" s="462"/>
      <c r="C22" s="435"/>
      <c r="D22" s="435"/>
      <c r="E22" s="473" t="s">
        <v>180</v>
      </c>
      <c r="F22" s="473"/>
      <c r="G22" s="473"/>
      <c r="H22" s="473"/>
      <c r="I22" s="473"/>
      <c r="J22" s="473"/>
      <c r="K22" s="473"/>
      <c r="L22" s="473"/>
      <c r="M22" s="470"/>
      <c r="N22" s="470"/>
      <c r="O22" s="435"/>
      <c r="P22" s="435"/>
      <c r="Q22" s="467" t="s">
        <v>181</v>
      </c>
      <c r="R22" s="467"/>
      <c r="S22" s="467"/>
      <c r="T22" s="467"/>
      <c r="U22" s="467"/>
      <c r="V22" s="467"/>
      <c r="W22" s="467"/>
      <c r="X22" s="467"/>
      <c r="Y22" s="470"/>
      <c r="Z22" s="470"/>
    </row>
    <row r="23" spans="2:36" ht="14.25" customHeight="1">
      <c r="B23" s="462"/>
      <c r="C23" s="479" t="s">
        <v>182</v>
      </c>
      <c r="D23" s="479"/>
      <c r="E23" s="462" t="s">
        <v>183</v>
      </c>
      <c r="F23" s="462"/>
      <c r="G23" s="462"/>
      <c r="H23" s="462"/>
      <c r="I23" s="462"/>
      <c r="J23" s="462"/>
      <c r="K23" s="462"/>
      <c r="L23" s="462"/>
      <c r="M23" s="435"/>
      <c r="N23" s="435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</row>
    <row r="24" spans="2:36" ht="14.25" customHeight="1">
      <c r="B24" s="462">
        <v>5</v>
      </c>
      <c r="C24" s="450" t="s">
        <v>184</v>
      </c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</row>
    <row r="25" spans="2:36" ht="15" customHeight="1">
      <c r="B25" s="462"/>
      <c r="C25" s="325" t="b">
        <v>0</v>
      </c>
      <c r="D25" s="472" t="s">
        <v>185</v>
      </c>
      <c r="E25" s="472"/>
      <c r="F25" s="325" t="b">
        <v>0</v>
      </c>
      <c r="G25" s="435" t="s">
        <v>186</v>
      </c>
      <c r="H25" s="435"/>
      <c r="I25" s="435"/>
      <c r="J25" s="435"/>
      <c r="K25" s="434"/>
      <c r="L25" s="434"/>
      <c r="M25" s="434" t="s">
        <v>210</v>
      </c>
      <c r="N25" s="434"/>
      <c r="O25" s="325" t="b">
        <v>0</v>
      </c>
      <c r="P25" s="434" t="s">
        <v>187</v>
      </c>
      <c r="Q25" s="434"/>
      <c r="R25" s="434"/>
      <c r="S25" s="434"/>
      <c r="T25" s="322"/>
      <c r="U25" s="434" t="s">
        <v>188</v>
      </c>
      <c r="V25" s="434"/>
      <c r="W25" s="325" t="b">
        <v>0</v>
      </c>
      <c r="X25" s="434" t="s">
        <v>165</v>
      </c>
      <c r="Y25" s="434"/>
      <c r="Z25" s="434"/>
    </row>
    <row r="26" spans="2:36" ht="13.5" customHeight="1">
      <c r="B26" s="462"/>
      <c r="C26" s="450" t="s">
        <v>203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</row>
    <row r="27" spans="2:36" ht="23.25" customHeight="1">
      <c r="B27" s="46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</row>
    <row r="28" spans="2:36" ht="13.5" customHeight="1">
      <c r="B28" s="462">
        <v>6</v>
      </c>
      <c r="C28" s="450" t="s">
        <v>204</v>
      </c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</row>
    <row r="29" spans="2:36" ht="45.75" customHeight="1">
      <c r="B29" s="462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</row>
    <row r="30" spans="2:36" ht="13.5" customHeight="1">
      <c r="B30" s="462">
        <v>7</v>
      </c>
      <c r="C30" s="450" t="s">
        <v>205</v>
      </c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</row>
    <row r="31" spans="2:36" ht="43.5" customHeight="1">
      <c r="B31" s="462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</row>
    <row r="32" spans="2:36" ht="13.5" customHeight="1">
      <c r="B32" s="462">
        <v>8</v>
      </c>
      <c r="C32" s="450" t="s">
        <v>206</v>
      </c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</row>
    <row r="33" spans="2:39" ht="21.75" customHeight="1">
      <c r="B33" s="46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</row>
    <row r="34" spans="2:39"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</row>
    <row r="35" spans="2:39">
      <c r="B35" s="432" t="s">
        <v>281</v>
      </c>
      <c r="C35" s="432"/>
      <c r="D35" s="432"/>
      <c r="E35" s="360" t="s">
        <v>280</v>
      </c>
      <c r="F35" s="318"/>
    </row>
    <row r="36" spans="2:39">
      <c r="B36" s="319" t="s">
        <v>189</v>
      </c>
      <c r="C36" s="319"/>
      <c r="D36" s="319"/>
      <c r="E36" s="319"/>
    </row>
  </sheetData>
  <mergeCells count="104">
    <mergeCell ref="J4:K4"/>
    <mergeCell ref="B6:F6"/>
    <mergeCell ref="C23:D23"/>
    <mergeCell ref="G25:J25"/>
    <mergeCell ref="K25:L25"/>
    <mergeCell ref="M25:N25"/>
    <mergeCell ref="M23:N23"/>
    <mergeCell ref="C15:D15"/>
    <mergeCell ref="C16:D18"/>
    <mergeCell ref="E19:L19"/>
    <mergeCell ref="E17:L17"/>
    <mergeCell ref="E18:L18"/>
    <mergeCell ref="E16:L16"/>
    <mergeCell ref="C11:H11"/>
    <mergeCell ref="I10:K10"/>
    <mergeCell ref="I11:K11"/>
    <mergeCell ref="M20:N20"/>
    <mergeCell ref="M21:N21"/>
    <mergeCell ref="M22:N22"/>
    <mergeCell ref="B32:B33"/>
    <mergeCell ref="B28:B29"/>
    <mergeCell ref="B30:B31"/>
    <mergeCell ref="B24:B27"/>
    <mergeCell ref="D25:E25"/>
    <mergeCell ref="E22:L22"/>
    <mergeCell ref="E23:L23"/>
    <mergeCell ref="E20:L20"/>
    <mergeCell ref="E21:L21"/>
    <mergeCell ref="C19:D22"/>
    <mergeCell ref="B14:B23"/>
    <mergeCell ref="E15:L15"/>
    <mergeCell ref="C26:Z26"/>
    <mergeCell ref="C27:Z27"/>
    <mergeCell ref="C28:Z28"/>
    <mergeCell ref="C29:Z29"/>
    <mergeCell ref="C14:Z14"/>
    <mergeCell ref="P25:S25"/>
    <mergeCell ref="U25:V25"/>
    <mergeCell ref="M15:N15"/>
    <mergeCell ref="M16:N16"/>
    <mergeCell ref="M17:N17"/>
    <mergeCell ref="M18:N18"/>
    <mergeCell ref="M19:N19"/>
    <mergeCell ref="Q21:X21"/>
    <mergeCell ref="Q20:X20"/>
    <mergeCell ref="Q22:X22"/>
    <mergeCell ref="O23:Z23"/>
    <mergeCell ref="Y15:Z15"/>
    <mergeCell ref="Y16:Z16"/>
    <mergeCell ref="Y17:Z17"/>
    <mergeCell ref="Y18:Z18"/>
    <mergeCell ref="Y19:Z19"/>
    <mergeCell ref="Y20:Z20"/>
    <mergeCell ref="O15:P18"/>
    <mergeCell ref="O19:P22"/>
    <mergeCell ref="Q15:X15"/>
    <mergeCell ref="Q16:X16"/>
    <mergeCell ref="Q17:X17"/>
    <mergeCell ref="Q18:X18"/>
    <mergeCell ref="Q19:X19"/>
    <mergeCell ref="Y21:Z21"/>
    <mergeCell ref="Y22:Z22"/>
    <mergeCell ref="U5:V5"/>
    <mergeCell ref="W5:X5"/>
    <mergeCell ref="G6:X6"/>
    <mergeCell ref="C12:H13"/>
    <mergeCell ref="J12:L12"/>
    <mergeCell ref="M11:Q11"/>
    <mergeCell ref="B5:C5"/>
    <mergeCell ref="E5:F5"/>
    <mergeCell ref="H5:J5"/>
    <mergeCell ref="L5:M5"/>
    <mergeCell ref="O5:P5"/>
    <mergeCell ref="Q5:R5"/>
    <mergeCell ref="C9:H9"/>
    <mergeCell ref="I9:Z9"/>
    <mergeCell ref="C10:H10"/>
    <mergeCell ref="B12:B13"/>
    <mergeCell ref="Q10:S10"/>
    <mergeCell ref="S5:T5"/>
    <mergeCell ref="B35:D35"/>
    <mergeCell ref="Q3:S3"/>
    <mergeCell ref="T3:X3"/>
    <mergeCell ref="V4:X4"/>
    <mergeCell ref="B4:D4"/>
    <mergeCell ref="E4:I4"/>
    <mergeCell ref="L4:U4"/>
    <mergeCell ref="B7:F7"/>
    <mergeCell ref="G7:M7"/>
    <mergeCell ref="N7:Q7"/>
    <mergeCell ref="R7:X7"/>
    <mergeCell ref="M10:P10"/>
    <mergeCell ref="T10:U10"/>
    <mergeCell ref="I13:J13"/>
    <mergeCell ref="K13:Z13"/>
    <mergeCell ref="N12:Q12"/>
    <mergeCell ref="S12:V12"/>
    <mergeCell ref="X12:Z12"/>
    <mergeCell ref="C30:Z30"/>
    <mergeCell ref="C31:Z31"/>
    <mergeCell ref="C32:Z32"/>
    <mergeCell ref="C33:Z33"/>
    <mergeCell ref="C24:Z24"/>
    <mergeCell ref="X25:Z25"/>
  </mergeCells>
  <phoneticPr fontId="2"/>
  <dataValidations count="1">
    <dataValidation type="list" allowBlank="1" showInputMessage="1" showErrorMessage="1" sqref="Y15:Z22 M16:N23" xr:uid="{00000000-0002-0000-0000-000000000000}">
      <formula1>"×,－,○"</formula1>
    </dataValidation>
  </dataValidations>
  <hyperlinks>
    <hyperlink ref="E35" r:id="rId1" display="mailto:zenhukukouchousa@gmail.com" xr:uid="{00000000-0004-0000-0000-000000000000}"/>
  </hyperlinks>
  <pageMargins left="0.7" right="0.7" top="0.75" bottom="0.75" header="0.3" footer="0.3"/>
  <pageSetup paperSize="9" scale="7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4</xdr:row>
                    <xdr:rowOff>0</xdr:rowOff>
                  </from>
                  <to>
                    <xdr:col>4</xdr:col>
                    <xdr:colOff>47625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6" name="Check Box 6">
              <controlPr defaultSize="0" autoFill="0" autoLine="0" autoPict="0">
                <anchor moveWithCells="1">
                  <from>
                    <xdr:col>6</xdr:col>
                    <xdr:colOff>47625</xdr:colOff>
                    <xdr:row>4</xdr:row>
                    <xdr:rowOff>0</xdr:rowOff>
                  </from>
                  <to>
                    <xdr:col>7</xdr:col>
                    <xdr:colOff>47625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Check Box 7">
              <controlPr defaultSize="0" autoFill="0" autoLine="0" autoPict="0">
                <anchor moveWithCells="1">
                  <from>
                    <xdr:col>10</xdr:col>
                    <xdr:colOff>47625</xdr:colOff>
                    <xdr:row>4</xdr:row>
                    <xdr:rowOff>0</xdr:rowOff>
                  </from>
                  <to>
                    <xdr:col>11</xdr:col>
                    <xdr:colOff>47625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13</xdr:col>
                    <xdr:colOff>47625</xdr:colOff>
                    <xdr:row>4</xdr:row>
                    <xdr:rowOff>0</xdr:rowOff>
                  </from>
                  <to>
                    <xdr:col>14</xdr:col>
                    <xdr:colOff>47625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9" name="Check Box 9">
              <controlPr defaultSize="0" autoFill="0" autoLine="0" autoPict="0">
                <anchor moveWithCells="1">
                  <from>
                    <xdr:col>8</xdr:col>
                    <xdr:colOff>47625</xdr:colOff>
                    <xdr:row>11</xdr:row>
                    <xdr:rowOff>0</xdr:rowOff>
                  </from>
                  <to>
                    <xdr:col>9</xdr:col>
                    <xdr:colOff>47625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0" name="Check Box 10">
              <controlPr defaultSize="0" autoFill="0" autoLine="0" autoPict="0">
                <anchor moveWithCells="1">
                  <from>
                    <xdr:col>12</xdr:col>
                    <xdr:colOff>47625</xdr:colOff>
                    <xdr:row>11</xdr:row>
                    <xdr:rowOff>0</xdr:rowOff>
                  </from>
                  <to>
                    <xdr:col>13</xdr:col>
                    <xdr:colOff>47625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1" name="Check Box 11">
              <controlPr defaultSize="0" autoFill="0" autoLine="0" autoPict="0">
                <anchor moveWithCells="1">
                  <from>
                    <xdr:col>17</xdr:col>
                    <xdr:colOff>57150</xdr:colOff>
                    <xdr:row>11</xdr:row>
                    <xdr:rowOff>9525</xdr:rowOff>
                  </from>
                  <to>
                    <xdr:col>18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2" name="Check Box 12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9525</xdr:rowOff>
                  </from>
                  <to>
                    <xdr:col>23</xdr:col>
                    <xdr:colOff>28575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3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24</xdr:row>
                    <xdr:rowOff>0</xdr:rowOff>
                  </from>
                  <to>
                    <xdr:col>3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4" name="Check Box 14">
              <controlPr defaultSize="0" autoFill="0" autoLine="0" autoPict="0">
                <anchor moveWithCells="1">
                  <from>
                    <xdr:col>5</xdr:col>
                    <xdr:colOff>47625</xdr:colOff>
                    <xdr:row>24</xdr:row>
                    <xdr:rowOff>0</xdr:rowOff>
                  </from>
                  <to>
                    <xdr:col>6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5" name="Check Box 15">
              <controlPr defaultSize="0" autoFill="0" autoLine="0" autoPict="0">
                <anchor moveWithCells="1">
                  <from>
                    <xdr:col>14</xdr:col>
                    <xdr:colOff>57150</xdr:colOff>
                    <xdr:row>24</xdr:row>
                    <xdr:rowOff>0</xdr:rowOff>
                  </from>
                  <to>
                    <xdr:col>15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6" name="Check Box 16">
              <controlPr defaultSize="0" autoFill="0" autoLine="0" autoPict="0">
                <anchor moveWithCells="1">
                  <from>
                    <xdr:col>22</xdr:col>
                    <xdr:colOff>57150</xdr:colOff>
                    <xdr:row>24</xdr:row>
                    <xdr:rowOff>0</xdr:rowOff>
                  </from>
                  <to>
                    <xdr:col>23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R132"/>
  <sheetViews>
    <sheetView view="pageBreakPreview" zoomScale="85" zoomScaleNormal="100" zoomScaleSheetLayoutView="85" workbookViewId="0">
      <selection activeCell="D4" sqref="D4"/>
    </sheetView>
  </sheetViews>
  <sheetFormatPr defaultColWidth="8.875" defaultRowHeight="13.5"/>
  <cols>
    <col min="1" max="2" width="3.5" customWidth="1"/>
    <col min="3" max="3" width="5" customWidth="1"/>
    <col min="4" max="4" width="5.375" customWidth="1"/>
    <col min="5" max="44" width="6" customWidth="1"/>
  </cols>
  <sheetData>
    <row r="1" spans="1:44" ht="28.5" customHeight="1" thickBot="1">
      <c r="E1" s="484" t="s">
        <v>15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</row>
    <row r="2" spans="1:44" ht="14.25" thickBot="1">
      <c r="A2" s="485" t="s">
        <v>46</v>
      </c>
      <c r="B2" s="485" t="s">
        <v>47</v>
      </c>
      <c r="C2" s="485" t="s">
        <v>107</v>
      </c>
      <c r="D2" s="487" t="s">
        <v>0</v>
      </c>
      <c r="E2" s="8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  <c r="M2" s="9">
        <v>9</v>
      </c>
      <c r="N2" s="9">
        <v>10</v>
      </c>
      <c r="O2" s="9">
        <v>11</v>
      </c>
      <c r="P2" s="9">
        <v>12</v>
      </c>
      <c r="Q2" s="9">
        <v>13</v>
      </c>
      <c r="R2" s="9">
        <v>14</v>
      </c>
      <c r="S2" s="9">
        <v>15</v>
      </c>
      <c r="T2" s="9">
        <v>16</v>
      </c>
      <c r="U2" s="9">
        <v>17</v>
      </c>
      <c r="V2" s="9">
        <v>18</v>
      </c>
      <c r="W2" s="9">
        <v>19</v>
      </c>
      <c r="X2" s="9">
        <v>20</v>
      </c>
      <c r="Y2" s="9">
        <v>21</v>
      </c>
      <c r="Z2" s="9">
        <v>22</v>
      </c>
      <c r="AA2" s="9">
        <v>23</v>
      </c>
      <c r="AB2" s="9">
        <v>24</v>
      </c>
      <c r="AC2" s="9">
        <v>25</v>
      </c>
      <c r="AD2" s="9">
        <v>26</v>
      </c>
      <c r="AE2" s="9">
        <v>27</v>
      </c>
      <c r="AF2" s="9">
        <v>28</v>
      </c>
      <c r="AG2" s="9">
        <v>29</v>
      </c>
      <c r="AH2" s="9">
        <v>30</v>
      </c>
      <c r="AI2" s="9">
        <v>31</v>
      </c>
      <c r="AJ2" s="9">
        <v>32</v>
      </c>
      <c r="AK2" s="9">
        <v>33</v>
      </c>
      <c r="AL2" s="9">
        <v>34</v>
      </c>
      <c r="AM2" s="9">
        <v>35</v>
      </c>
      <c r="AN2" s="9">
        <v>36</v>
      </c>
      <c r="AO2" s="9">
        <v>37</v>
      </c>
      <c r="AP2" s="9">
        <v>38</v>
      </c>
      <c r="AQ2" s="61">
        <v>39</v>
      </c>
      <c r="AR2" s="10">
        <v>40</v>
      </c>
    </row>
    <row r="3" spans="1:44" ht="27.75" customHeight="1" thickBot="1">
      <c r="A3" s="486"/>
      <c r="B3" s="486"/>
      <c r="C3" s="486"/>
      <c r="D3" s="488"/>
      <c r="E3" s="98" t="s">
        <v>45</v>
      </c>
      <c r="F3" s="94" t="s">
        <v>115</v>
      </c>
      <c r="G3" s="94"/>
      <c r="H3" s="94"/>
      <c r="I3" s="93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5"/>
      <c r="AL3" s="94"/>
      <c r="AM3" s="95"/>
      <c r="AN3" s="95"/>
      <c r="AO3" s="95"/>
      <c r="AP3" s="95"/>
      <c r="AQ3" s="95"/>
      <c r="AR3" s="96"/>
    </row>
    <row r="4" spans="1:44" ht="17.100000000000001" customHeight="1">
      <c r="A4" s="501" t="s">
        <v>48</v>
      </c>
      <c r="B4" s="501" t="s">
        <v>60</v>
      </c>
      <c r="C4" s="115">
        <v>1</v>
      </c>
      <c r="D4" s="49"/>
      <c r="E4" s="12">
        <v>2</v>
      </c>
      <c r="F4" s="13">
        <v>5</v>
      </c>
      <c r="G4" s="13"/>
      <c r="H4" s="13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62"/>
      <c r="AL4" s="15"/>
      <c r="AM4" s="62"/>
      <c r="AN4" s="62"/>
      <c r="AO4" s="62"/>
      <c r="AP4" s="62"/>
      <c r="AQ4" s="62"/>
      <c r="AR4" s="76"/>
    </row>
    <row r="5" spans="1:44" ht="17.100000000000001" customHeight="1">
      <c r="A5" s="482"/>
      <c r="B5" s="482"/>
      <c r="C5" s="104">
        <v>2</v>
      </c>
      <c r="D5" s="51"/>
      <c r="E5" s="19">
        <v>3</v>
      </c>
      <c r="F5" s="20">
        <v>1</v>
      </c>
      <c r="G5" s="20"/>
      <c r="H5" s="20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64"/>
      <c r="AL5" s="20"/>
      <c r="AM5" s="64"/>
      <c r="AN5" s="64"/>
      <c r="AO5" s="64"/>
      <c r="AP5" s="64"/>
      <c r="AQ5" s="64"/>
      <c r="AR5" s="78"/>
    </row>
    <row r="6" spans="1:44" ht="17.100000000000001" customHeight="1">
      <c r="A6" s="482"/>
      <c r="B6" s="502" t="s">
        <v>126</v>
      </c>
      <c r="C6" s="102">
        <v>3</v>
      </c>
      <c r="D6" s="55"/>
      <c r="E6" s="29">
        <v>2</v>
      </c>
      <c r="F6" s="30">
        <v>3</v>
      </c>
      <c r="G6" s="30"/>
      <c r="H6" s="30"/>
      <c r="I6" s="3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67"/>
      <c r="AL6" s="30"/>
      <c r="AM6" s="67"/>
      <c r="AN6" s="67"/>
      <c r="AO6" s="67"/>
      <c r="AP6" s="67"/>
      <c r="AQ6" s="67"/>
      <c r="AR6" s="81"/>
    </row>
    <row r="7" spans="1:44" ht="17.100000000000001" customHeight="1">
      <c r="A7" s="482"/>
      <c r="B7" s="482"/>
      <c r="C7" s="104">
        <v>4</v>
      </c>
      <c r="D7" s="51"/>
      <c r="E7" s="19">
        <v>4</v>
      </c>
      <c r="F7" s="20">
        <v>5</v>
      </c>
      <c r="G7" s="20"/>
      <c r="H7" s="20"/>
      <c r="I7" s="2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64"/>
      <c r="AL7" s="20"/>
      <c r="AM7" s="64"/>
      <c r="AN7" s="64"/>
      <c r="AO7" s="64"/>
      <c r="AP7" s="64"/>
      <c r="AQ7" s="64"/>
      <c r="AR7" s="78"/>
    </row>
    <row r="8" spans="1:44" ht="17.100000000000001" customHeight="1">
      <c r="A8" s="482"/>
      <c r="B8" s="482"/>
      <c r="C8" s="103">
        <v>5</v>
      </c>
      <c r="D8" s="50"/>
      <c r="E8" s="16">
        <v>5</v>
      </c>
      <c r="F8" s="17">
        <v>4</v>
      </c>
      <c r="G8" s="17"/>
      <c r="H8" s="17"/>
      <c r="I8" s="1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63"/>
      <c r="AL8" s="17"/>
      <c r="AM8" s="63"/>
      <c r="AN8" s="63"/>
      <c r="AO8" s="63"/>
      <c r="AP8" s="63"/>
      <c r="AQ8" s="63"/>
      <c r="AR8" s="77"/>
    </row>
    <row r="9" spans="1:44" ht="17.100000000000001" customHeight="1">
      <c r="A9" s="482"/>
      <c r="B9" s="503"/>
      <c r="C9" s="179">
        <v>6</v>
      </c>
      <c r="D9" s="180"/>
      <c r="E9" s="181">
        <v>1</v>
      </c>
      <c r="F9" s="182">
        <v>6</v>
      </c>
      <c r="G9" s="182"/>
      <c r="H9" s="182"/>
      <c r="I9" s="183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4"/>
      <c r="AL9" s="182"/>
      <c r="AM9" s="184"/>
      <c r="AN9" s="184"/>
      <c r="AO9" s="184"/>
      <c r="AP9" s="184"/>
      <c r="AQ9" s="184"/>
      <c r="AR9" s="185"/>
    </row>
    <row r="10" spans="1:44" ht="17.100000000000001" customHeight="1">
      <c r="A10" s="482"/>
      <c r="B10" s="482" t="s">
        <v>125</v>
      </c>
      <c r="C10" s="105">
        <v>7</v>
      </c>
      <c r="D10" s="54"/>
      <c r="E10" s="26">
        <v>3</v>
      </c>
      <c r="F10" s="27">
        <v>4</v>
      </c>
      <c r="G10" s="27"/>
      <c r="H10" s="27"/>
      <c r="I10" s="28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66"/>
      <c r="AL10" s="27"/>
      <c r="AM10" s="66"/>
      <c r="AN10" s="66"/>
      <c r="AO10" s="66"/>
      <c r="AP10" s="66"/>
      <c r="AQ10" s="66"/>
      <c r="AR10" s="80"/>
    </row>
    <row r="11" spans="1:44" ht="17.100000000000001" customHeight="1">
      <c r="A11" s="482"/>
      <c r="B11" s="482"/>
      <c r="C11" s="178">
        <v>8</v>
      </c>
      <c r="D11" s="51"/>
      <c r="E11" s="19">
        <v>5</v>
      </c>
      <c r="F11" s="20">
        <v>3</v>
      </c>
      <c r="G11" s="20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64"/>
      <c r="AL11" s="20"/>
      <c r="AM11" s="64"/>
      <c r="AN11" s="64"/>
      <c r="AO11" s="64"/>
      <c r="AP11" s="64"/>
      <c r="AQ11" s="64"/>
      <c r="AR11" s="78"/>
    </row>
    <row r="12" spans="1:44" ht="17.100000000000001" customHeight="1">
      <c r="A12" s="482"/>
      <c r="B12" s="482"/>
      <c r="C12" s="103">
        <v>9</v>
      </c>
      <c r="D12" s="50"/>
      <c r="E12" s="16">
        <v>4</v>
      </c>
      <c r="F12" s="17">
        <v>5</v>
      </c>
      <c r="G12" s="17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63"/>
      <c r="AL12" s="17"/>
      <c r="AM12" s="63"/>
      <c r="AN12" s="63"/>
      <c r="AO12" s="63"/>
      <c r="AP12" s="63"/>
      <c r="AQ12" s="63"/>
      <c r="AR12" s="77"/>
    </row>
    <row r="13" spans="1:44" ht="17.100000000000001" customHeight="1">
      <c r="A13" s="482"/>
      <c r="B13" s="482"/>
      <c r="C13" s="103">
        <v>10</v>
      </c>
      <c r="D13" s="50"/>
      <c r="E13" s="16">
        <v>6</v>
      </c>
      <c r="F13" s="17">
        <v>4</v>
      </c>
      <c r="G13" s="17"/>
      <c r="H13" s="17"/>
      <c r="I13" s="18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63"/>
      <c r="AL13" s="17"/>
      <c r="AM13" s="63"/>
      <c r="AN13" s="63"/>
      <c r="AO13" s="63"/>
      <c r="AP13" s="63"/>
      <c r="AQ13" s="63"/>
      <c r="AR13" s="77"/>
    </row>
    <row r="14" spans="1:44" ht="17.100000000000001" customHeight="1">
      <c r="A14" s="482"/>
      <c r="B14" s="482"/>
      <c r="C14" s="103">
        <v>11</v>
      </c>
      <c r="D14" s="50"/>
      <c r="E14" s="16">
        <v>4</v>
      </c>
      <c r="F14" s="17"/>
      <c r="G14" s="17"/>
      <c r="H14" s="17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63"/>
      <c r="AL14" s="17"/>
      <c r="AM14" s="63"/>
      <c r="AN14" s="63"/>
      <c r="AO14" s="63"/>
      <c r="AP14" s="63"/>
      <c r="AQ14" s="63"/>
      <c r="AR14" s="77"/>
    </row>
    <row r="15" spans="1:44" ht="17.100000000000001" customHeight="1">
      <c r="A15" s="482"/>
      <c r="B15" s="482"/>
      <c r="C15" s="103">
        <v>12</v>
      </c>
      <c r="D15" s="50"/>
      <c r="E15" s="16">
        <v>3</v>
      </c>
      <c r="F15" s="17"/>
      <c r="G15" s="17"/>
      <c r="H15" s="17"/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63"/>
      <c r="AL15" s="17"/>
      <c r="AM15" s="63"/>
      <c r="AN15" s="63"/>
      <c r="AO15" s="63"/>
      <c r="AP15" s="63"/>
      <c r="AQ15" s="63"/>
      <c r="AR15" s="77"/>
    </row>
    <row r="16" spans="1:44" ht="17.100000000000001" customHeight="1">
      <c r="A16" s="482"/>
      <c r="B16" s="482"/>
      <c r="C16" s="103">
        <v>13</v>
      </c>
      <c r="D16" s="50"/>
      <c r="E16" s="16">
        <v>5</v>
      </c>
      <c r="F16" s="17"/>
      <c r="G16" s="17"/>
      <c r="H16" s="17"/>
      <c r="I16" s="18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63"/>
      <c r="AL16" s="17"/>
      <c r="AM16" s="63"/>
      <c r="AN16" s="63"/>
      <c r="AO16" s="63"/>
      <c r="AP16" s="63"/>
      <c r="AQ16" s="63"/>
      <c r="AR16" s="77"/>
    </row>
    <row r="17" spans="1:44" ht="17.100000000000001" customHeight="1">
      <c r="A17" s="482"/>
      <c r="B17" s="482"/>
      <c r="C17" s="103">
        <v>14</v>
      </c>
      <c r="D17" s="50"/>
      <c r="E17" s="16">
        <v>4</v>
      </c>
      <c r="F17" s="17"/>
      <c r="G17" s="17"/>
      <c r="H17" s="17"/>
      <c r="I17" s="1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63"/>
      <c r="AL17" s="17"/>
      <c r="AM17" s="63"/>
      <c r="AN17" s="63"/>
      <c r="AO17" s="63"/>
      <c r="AP17" s="63"/>
      <c r="AQ17" s="63"/>
      <c r="AR17" s="77"/>
    </row>
    <row r="18" spans="1:44" ht="17.100000000000001" customHeight="1">
      <c r="A18" s="482"/>
      <c r="B18" s="482"/>
      <c r="C18" s="103">
        <v>15</v>
      </c>
      <c r="D18" s="50"/>
      <c r="E18" s="16">
        <v>3</v>
      </c>
      <c r="F18" s="17"/>
      <c r="G18" s="17"/>
      <c r="H18" s="17"/>
      <c r="I18" s="18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63"/>
      <c r="AL18" s="17"/>
      <c r="AM18" s="63"/>
      <c r="AN18" s="63"/>
      <c r="AO18" s="63"/>
      <c r="AP18" s="63"/>
      <c r="AQ18" s="63"/>
      <c r="AR18" s="77"/>
    </row>
    <row r="19" spans="1:44" ht="17.100000000000001" customHeight="1">
      <c r="A19" s="482"/>
      <c r="B19" s="482"/>
      <c r="C19" s="104">
        <v>16</v>
      </c>
      <c r="D19" s="51"/>
      <c r="E19" s="19">
        <v>4</v>
      </c>
      <c r="F19" s="20"/>
      <c r="G19" s="20"/>
      <c r="H19" s="20"/>
      <c r="I19" s="2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64"/>
      <c r="AL19" s="20"/>
      <c r="AM19" s="64"/>
      <c r="AN19" s="64"/>
      <c r="AO19" s="64"/>
      <c r="AP19" s="64"/>
      <c r="AQ19" s="64"/>
      <c r="AR19" s="78"/>
    </row>
    <row r="20" spans="1:44" ht="17.100000000000001" customHeight="1">
      <c r="A20" s="482"/>
      <c r="B20" s="482"/>
      <c r="C20" s="103">
        <v>17</v>
      </c>
      <c r="D20" s="50"/>
      <c r="E20" s="16">
        <v>4</v>
      </c>
      <c r="F20" s="17"/>
      <c r="G20" s="17"/>
      <c r="H20" s="17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63"/>
      <c r="AL20" s="17"/>
      <c r="AM20" s="63"/>
      <c r="AN20" s="63"/>
      <c r="AO20" s="63"/>
      <c r="AP20" s="63"/>
      <c r="AQ20" s="63"/>
      <c r="AR20" s="77"/>
    </row>
    <row r="21" spans="1:44" ht="17.100000000000001" customHeight="1" thickBot="1">
      <c r="A21" s="483"/>
      <c r="B21" s="483"/>
      <c r="C21" s="106">
        <v>18</v>
      </c>
      <c r="D21" s="53"/>
      <c r="E21" s="23">
        <v>3</v>
      </c>
      <c r="F21" s="24"/>
      <c r="G21" s="24"/>
      <c r="H21" s="24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65"/>
      <c r="AL21" s="24"/>
      <c r="AM21" s="65"/>
      <c r="AN21" s="65"/>
      <c r="AO21" s="65"/>
      <c r="AP21" s="65"/>
      <c r="AQ21" s="65"/>
      <c r="AR21" s="79"/>
    </row>
    <row r="22" spans="1:44" ht="17.100000000000001" customHeight="1">
      <c r="A22" s="501" t="s">
        <v>49</v>
      </c>
      <c r="B22" s="501" t="s">
        <v>49</v>
      </c>
      <c r="C22" s="284">
        <v>19</v>
      </c>
      <c r="D22" s="54"/>
      <c r="E22" s="26">
        <v>2</v>
      </c>
      <c r="F22" s="27"/>
      <c r="G22" s="27"/>
      <c r="H22" s="27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66"/>
      <c r="AL22" s="27"/>
      <c r="AM22" s="66"/>
      <c r="AN22" s="66"/>
      <c r="AO22" s="66"/>
      <c r="AP22" s="66"/>
      <c r="AQ22" s="66"/>
      <c r="AR22" s="80"/>
    </row>
    <row r="23" spans="1:44" ht="17.100000000000001" customHeight="1">
      <c r="A23" s="482"/>
      <c r="B23" s="482"/>
      <c r="C23" s="103">
        <v>20</v>
      </c>
      <c r="D23" s="54"/>
      <c r="E23" s="16">
        <v>1</v>
      </c>
      <c r="F23" s="17"/>
      <c r="G23" s="17"/>
      <c r="H23" s="17"/>
      <c r="I23" s="1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63"/>
      <c r="AL23" s="17"/>
      <c r="AM23" s="63"/>
      <c r="AN23" s="63"/>
      <c r="AO23" s="63"/>
      <c r="AP23" s="63"/>
      <c r="AQ23" s="63"/>
      <c r="AR23" s="77"/>
    </row>
    <row r="24" spans="1:44" ht="17.100000000000001" customHeight="1">
      <c r="A24" s="482"/>
      <c r="B24" s="482"/>
      <c r="C24" s="103">
        <v>21</v>
      </c>
      <c r="D24" s="50"/>
      <c r="E24" s="16">
        <v>3</v>
      </c>
      <c r="F24" s="17"/>
      <c r="G24" s="17"/>
      <c r="H24" s="17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63"/>
      <c r="AL24" s="17"/>
      <c r="AM24" s="63"/>
      <c r="AN24" s="63"/>
      <c r="AO24" s="63"/>
      <c r="AP24" s="63"/>
      <c r="AQ24" s="63"/>
      <c r="AR24" s="77"/>
    </row>
    <row r="25" spans="1:44" ht="17.100000000000001" customHeight="1">
      <c r="A25" s="482"/>
      <c r="B25" s="482"/>
      <c r="C25" s="103">
        <v>22</v>
      </c>
      <c r="D25" s="51"/>
      <c r="E25" s="16">
        <v>4</v>
      </c>
      <c r="F25" s="17"/>
      <c r="G25" s="17"/>
      <c r="H25" s="17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63"/>
      <c r="AL25" s="17"/>
      <c r="AM25" s="63"/>
      <c r="AN25" s="63"/>
      <c r="AO25" s="63"/>
      <c r="AP25" s="63"/>
      <c r="AQ25" s="63"/>
      <c r="AR25" s="77"/>
    </row>
    <row r="26" spans="1:44" ht="17.100000000000001" customHeight="1">
      <c r="A26" s="482"/>
      <c r="B26" s="482"/>
      <c r="C26" s="103">
        <v>23</v>
      </c>
      <c r="D26" s="50"/>
      <c r="E26" s="16">
        <v>5</v>
      </c>
      <c r="F26" s="17"/>
      <c r="G26" s="17"/>
      <c r="H26" s="17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3"/>
      <c r="AL26" s="17"/>
      <c r="AM26" s="63"/>
      <c r="AN26" s="63"/>
      <c r="AO26" s="63"/>
      <c r="AP26" s="63"/>
      <c r="AQ26" s="63"/>
      <c r="AR26" s="77"/>
    </row>
    <row r="27" spans="1:44" ht="17.100000000000001" customHeight="1">
      <c r="A27" s="482"/>
      <c r="B27" s="482"/>
      <c r="C27" s="103">
        <v>24</v>
      </c>
      <c r="D27" s="50"/>
      <c r="E27" s="16">
        <v>3</v>
      </c>
      <c r="F27" s="17"/>
      <c r="G27" s="17"/>
      <c r="H27" s="17"/>
      <c r="I27" s="18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63"/>
      <c r="AL27" s="17"/>
      <c r="AM27" s="63"/>
      <c r="AN27" s="63"/>
      <c r="AO27" s="63"/>
      <c r="AP27" s="63"/>
      <c r="AQ27" s="63"/>
      <c r="AR27" s="77"/>
    </row>
    <row r="28" spans="1:44" ht="17.100000000000001" customHeight="1">
      <c r="A28" s="482"/>
      <c r="B28" s="482"/>
      <c r="C28" s="103">
        <v>25</v>
      </c>
      <c r="D28" s="50"/>
      <c r="E28" s="16">
        <v>4</v>
      </c>
      <c r="F28" s="17"/>
      <c r="G28" s="17"/>
      <c r="H28" s="17"/>
      <c r="I28" s="1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63"/>
      <c r="AL28" s="17"/>
      <c r="AM28" s="63"/>
      <c r="AN28" s="63"/>
      <c r="AO28" s="63"/>
      <c r="AP28" s="63"/>
      <c r="AQ28" s="63"/>
      <c r="AR28" s="77"/>
    </row>
    <row r="29" spans="1:44" ht="17.100000000000001" customHeight="1">
      <c r="A29" s="482"/>
      <c r="B29" s="482"/>
      <c r="C29" s="104">
        <v>26</v>
      </c>
      <c r="D29" s="51"/>
      <c r="E29" s="19">
        <v>3</v>
      </c>
      <c r="F29" s="20"/>
      <c r="G29" s="20"/>
      <c r="H29" s="20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64"/>
      <c r="AL29" s="20"/>
      <c r="AM29" s="64"/>
      <c r="AN29" s="64"/>
      <c r="AO29" s="64"/>
      <c r="AP29" s="64"/>
      <c r="AQ29" s="64"/>
      <c r="AR29" s="78"/>
    </row>
    <row r="30" spans="1:44" ht="17.100000000000001" customHeight="1">
      <c r="A30" s="482"/>
      <c r="B30" s="482"/>
      <c r="C30" s="103">
        <v>27</v>
      </c>
      <c r="D30" s="50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77"/>
    </row>
    <row r="31" spans="1:44" ht="17.100000000000001" customHeight="1">
      <c r="A31" s="482"/>
      <c r="B31" s="482"/>
      <c r="C31" s="103">
        <v>28</v>
      </c>
      <c r="D31" s="50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77"/>
    </row>
    <row r="32" spans="1:44" ht="17.100000000000001" customHeight="1">
      <c r="A32" s="482"/>
      <c r="B32" s="482"/>
      <c r="C32" s="103">
        <v>29</v>
      </c>
      <c r="D32" s="50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77"/>
    </row>
    <row r="33" spans="1:44" ht="17.100000000000001" customHeight="1">
      <c r="A33" s="482"/>
      <c r="B33" s="482"/>
      <c r="C33" s="104">
        <v>30</v>
      </c>
      <c r="D33" s="51"/>
      <c r="E33" s="2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78"/>
    </row>
    <row r="34" spans="1:44" ht="17.100000000000001" customHeight="1">
      <c r="A34" s="482"/>
      <c r="B34" s="502" t="s">
        <v>87</v>
      </c>
      <c r="C34" s="102">
        <v>31</v>
      </c>
      <c r="D34" s="55"/>
      <c r="E34" s="31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81"/>
    </row>
    <row r="35" spans="1:44" ht="17.100000000000001" customHeight="1">
      <c r="A35" s="482"/>
      <c r="B35" s="482"/>
      <c r="C35" s="103">
        <v>32</v>
      </c>
      <c r="D35" s="50"/>
      <c r="E35" s="1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77"/>
    </row>
    <row r="36" spans="1:44" ht="17.100000000000001" customHeight="1">
      <c r="A36" s="482"/>
      <c r="B36" s="482"/>
      <c r="C36" s="103">
        <v>33</v>
      </c>
      <c r="D36" s="50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77"/>
    </row>
    <row r="37" spans="1:44" ht="17.100000000000001" customHeight="1">
      <c r="A37" s="482"/>
      <c r="B37" s="482"/>
      <c r="C37" s="104">
        <v>34</v>
      </c>
      <c r="D37" s="51"/>
      <c r="E37" s="2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78"/>
    </row>
    <row r="38" spans="1:44" ht="17.100000000000001" customHeight="1">
      <c r="A38" s="482"/>
      <c r="B38" s="482"/>
      <c r="C38" s="103">
        <v>35</v>
      </c>
      <c r="D38" s="50"/>
      <c r="E38" s="16"/>
      <c r="F38" s="17"/>
      <c r="G38" s="17"/>
      <c r="H38" s="17"/>
      <c r="I38" s="18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63"/>
      <c r="AL38" s="17"/>
      <c r="AM38" s="63"/>
      <c r="AN38" s="63"/>
      <c r="AO38" s="63"/>
      <c r="AP38" s="63"/>
      <c r="AQ38" s="63"/>
      <c r="AR38" s="77"/>
    </row>
    <row r="39" spans="1:44" ht="17.100000000000001" customHeight="1">
      <c r="A39" s="482"/>
      <c r="B39" s="482"/>
      <c r="C39" s="103">
        <v>36</v>
      </c>
      <c r="D39" s="50"/>
      <c r="E39" s="16"/>
      <c r="F39" s="17"/>
      <c r="G39" s="17"/>
      <c r="H39" s="17"/>
      <c r="I39" s="18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63"/>
      <c r="AL39" s="17"/>
      <c r="AM39" s="63"/>
      <c r="AN39" s="63"/>
      <c r="AO39" s="63"/>
      <c r="AP39" s="63"/>
      <c r="AQ39" s="63"/>
      <c r="AR39" s="77"/>
    </row>
    <row r="40" spans="1:44" ht="17.100000000000001" customHeight="1">
      <c r="A40" s="482"/>
      <c r="B40" s="482"/>
      <c r="C40" s="103">
        <v>37</v>
      </c>
      <c r="D40" s="50"/>
      <c r="E40" s="16"/>
      <c r="F40" s="17"/>
      <c r="G40" s="17"/>
      <c r="H40" s="17"/>
      <c r="I40" s="1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63"/>
      <c r="AL40" s="17"/>
      <c r="AM40" s="63"/>
      <c r="AN40" s="63"/>
      <c r="AO40" s="63"/>
      <c r="AP40" s="63"/>
      <c r="AQ40" s="63"/>
      <c r="AR40" s="77"/>
    </row>
    <row r="41" spans="1:44" ht="17.100000000000001" customHeight="1">
      <c r="A41" s="482"/>
      <c r="B41" s="503"/>
      <c r="C41" s="179">
        <v>38</v>
      </c>
      <c r="D41" s="180"/>
      <c r="E41" s="181"/>
      <c r="F41" s="182"/>
      <c r="G41" s="182"/>
      <c r="H41" s="182"/>
      <c r="I41" s="183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4"/>
      <c r="AL41" s="182"/>
      <c r="AM41" s="184"/>
      <c r="AN41" s="184"/>
      <c r="AO41" s="184"/>
      <c r="AP41" s="184"/>
      <c r="AQ41" s="184"/>
      <c r="AR41" s="185"/>
    </row>
    <row r="42" spans="1:44" ht="17.100000000000001" customHeight="1">
      <c r="A42" s="482"/>
      <c r="B42" s="502" t="s">
        <v>127</v>
      </c>
      <c r="C42" s="102">
        <v>39</v>
      </c>
      <c r="D42" s="55"/>
      <c r="E42" s="29"/>
      <c r="F42" s="30"/>
      <c r="G42" s="30"/>
      <c r="H42" s="30"/>
      <c r="I42" s="31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67"/>
      <c r="AL42" s="30"/>
      <c r="AM42" s="67"/>
      <c r="AN42" s="67"/>
      <c r="AO42" s="67"/>
      <c r="AP42" s="67"/>
      <c r="AQ42" s="67"/>
      <c r="AR42" s="81"/>
    </row>
    <row r="43" spans="1:44" ht="17.100000000000001" customHeight="1">
      <c r="A43" s="482"/>
      <c r="B43" s="482"/>
      <c r="C43" s="103">
        <v>40</v>
      </c>
      <c r="D43" s="50"/>
      <c r="E43" s="16"/>
      <c r="F43" s="17"/>
      <c r="G43" s="17"/>
      <c r="H43" s="17"/>
      <c r="I43" s="18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63"/>
      <c r="AL43" s="17"/>
      <c r="AM43" s="63"/>
      <c r="AN43" s="63"/>
      <c r="AO43" s="63"/>
      <c r="AP43" s="63"/>
      <c r="AQ43" s="63"/>
      <c r="AR43" s="77"/>
    </row>
    <row r="44" spans="1:44" ht="17.100000000000001" customHeight="1">
      <c r="A44" s="482"/>
      <c r="B44" s="482"/>
      <c r="C44" s="103">
        <v>41</v>
      </c>
      <c r="D44" s="50"/>
      <c r="E44" s="16"/>
      <c r="F44" s="17"/>
      <c r="G44" s="17"/>
      <c r="H44" s="17"/>
      <c r="I44" s="18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63"/>
      <c r="AL44" s="17"/>
      <c r="AM44" s="63"/>
      <c r="AN44" s="63"/>
      <c r="AO44" s="63"/>
      <c r="AP44" s="63"/>
      <c r="AQ44" s="63"/>
      <c r="AR44" s="77"/>
    </row>
    <row r="45" spans="1:44" ht="17.100000000000001" customHeight="1">
      <c r="A45" s="482"/>
      <c r="B45" s="482"/>
      <c r="C45" s="103">
        <v>42</v>
      </c>
      <c r="D45" s="50"/>
      <c r="E45" s="16"/>
      <c r="F45" s="17"/>
      <c r="G45" s="17"/>
      <c r="H45" s="17"/>
      <c r="I45" s="18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63"/>
      <c r="AL45" s="17"/>
      <c r="AM45" s="63"/>
      <c r="AN45" s="63"/>
      <c r="AO45" s="63"/>
      <c r="AP45" s="63"/>
      <c r="AQ45" s="63"/>
      <c r="AR45" s="77"/>
    </row>
    <row r="46" spans="1:44" ht="17.100000000000001" customHeight="1">
      <c r="A46" s="482"/>
      <c r="B46" s="482"/>
      <c r="C46" s="103">
        <v>43</v>
      </c>
      <c r="D46" s="50"/>
      <c r="E46" s="16"/>
      <c r="F46" s="17"/>
      <c r="G46" s="17"/>
      <c r="H46" s="17"/>
      <c r="I46" s="18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63"/>
      <c r="AL46" s="17"/>
      <c r="AM46" s="63"/>
      <c r="AN46" s="63"/>
      <c r="AO46" s="63"/>
      <c r="AP46" s="63"/>
      <c r="AQ46" s="63"/>
      <c r="AR46" s="77"/>
    </row>
    <row r="47" spans="1:44" ht="17.100000000000001" customHeight="1">
      <c r="A47" s="482"/>
      <c r="B47" s="482"/>
      <c r="C47" s="103">
        <v>44</v>
      </c>
      <c r="D47" s="50"/>
      <c r="E47" s="16"/>
      <c r="F47" s="17"/>
      <c r="G47" s="17"/>
      <c r="H47" s="17"/>
      <c r="I47" s="18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63"/>
      <c r="AL47" s="17"/>
      <c r="AM47" s="63"/>
      <c r="AN47" s="63"/>
      <c r="AO47" s="63"/>
      <c r="AP47" s="63"/>
      <c r="AQ47" s="63"/>
      <c r="AR47" s="77"/>
    </row>
    <row r="48" spans="1:44" ht="17.100000000000001" customHeight="1">
      <c r="A48" s="482"/>
      <c r="B48" s="482"/>
      <c r="C48" s="103">
        <v>45</v>
      </c>
      <c r="D48" s="50"/>
      <c r="E48" s="16"/>
      <c r="F48" s="17"/>
      <c r="G48" s="17"/>
      <c r="H48" s="17"/>
      <c r="I48" s="18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63"/>
      <c r="AL48" s="17"/>
      <c r="AM48" s="63"/>
      <c r="AN48" s="63"/>
      <c r="AO48" s="63"/>
      <c r="AP48" s="63"/>
      <c r="AQ48" s="63"/>
      <c r="AR48" s="77"/>
    </row>
    <row r="49" spans="1:44" ht="17.100000000000001" customHeight="1">
      <c r="A49" s="482"/>
      <c r="B49" s="482"/>
      <c r="C49" s="103">
        <v>46</v>
      </c>
      <c r="D49" s="50"/>
      <c r="E49" s="16"/>
      <c r="F49" s="17"/>
      <c r="G49" s="17"/>
      <c r="H49" s="17"/>
      <c r="I49" s="18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63"/>
      <c r="AL49" s="17"/>
      <c r="AM49" s="63"/>
      <c r="AN49" s="63"/>
      <c r="AO49" s="63"/>
      <c r="AP49" s="63"/>
      <c r="AQ49" s="63"/>
      <c r="AR49" s="77"/>
    </row>
    <row r="50" spans="1:44" ht="17.100000000000001" customHeight="1">
      <c r="A50" s="482"/>
      <c r="B50" s="482"/>
      <c r="C50" s="103">
        <v>47</v>
      </c>
      <c r="D50" s="50"/>
      <c r="E50" s="16"/>
      <c r="F50" s="17"/>
      <c r="G50" s="17"/>
      <c r="H50" s="17"/>
      <c r="I50" s="18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63"/>
      <c r="AL50" s="17"/>
      <c r="AM50" s="63"/>
      <c r="AN50" s="63"/>
      <c r="AO50" s="63"/>
      <c r="AP50" s="63"/>
      <c r="AQ50" s="63"/>
      <c r="AR50" s="77"/>
    </row>
    <row r="51" spans="1:44" ht="17.100000000000001" customHeight="1">
      <c r="A51" s="482"/>
      <c r="B51" s="503"/>
      <c r="C51" s="179">
        <v>48</v>
      </c>
      <c r="D51" s="180"/>
      <c r="E51" s="181"/>
      <c r="F51" s="182"/>
      <c r="G51" s="182"/>
      <c r="H51" s="182"/>
      <c r="I51" s="183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4"/>
      <c r="AL51" s="182"/>
      <c r="AM51" s="184"/>
      <c r="AN51" s="184"/>
      <c r="AO51" s="184"/>
      <c r="AP51" s="184"/>
      <c r="AQ51" s="184"/>
      <c r="AR51" s="185"/>
    </row>
    <row r="52" spans="1:44" ht="17.100000000000001" customHeight="1">
      <c r="A52" s="482"/>
      <c r="B52" s="502" t="s">
        <v>128</v>
      </c>
      <c r="C52" s="102">
        <v>49</v>
      </c>
      <c r="D52" s="55"/>
      <c r="E52" s="29"/>
      <c r="F52" s="30"/>
      <c r="G52" s="30"/>
      <c r="H52" s="30"/>
      <c r="I52" s="31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67"/>
      <c r="AL52" s="30"/>
      <c r="AM52" s="67"/>
      <c r="AN52" s="67"/>
      <c r="AO52" s="67"/>
      <c r="AP52" s="67"/>
      <c r="AQ52" s="67"/>
      <c r="AR52" s="81"/>
    </row>
    <row r="53" spans="1:44" ht="17.100000000000001" customHeight="1">
      <c r="A53" s="482"/>
      <c r="B53" s="482"/>
      <c r="C53" s="103">
        <v>50</v>
      </c>
      <c r="D53" s="50"/>
      <c r="E53" s="16"/>
      <c r="F53" s="17"/>
      <c r="G53" s="17"/>
      <c r="H53" s="17"/>
      <c r="I53" s="18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63"/>
      <c r="AL53" s="17"/>
      <c r="AM53" s="63"/>
      <c r="AN53" s="63"/>
      <c r="AO53" s="63"/>
      <c r="AP53" s="63"/>
      <c r="AQ53" s="63"/>
      <c r="AR53" s="77"/>
    </row>
    <row r="54" spans="1:44" ht="17.100000000000001" customHeight="1">
      <c r="A54" s="482"/>
      <c r="B54" s="482"/>
      <c r="C54" s="103">
        <v>51</v>
      </c>
      <c r="D54" s="50"/>
      <c r="E54" s="16"/>
      <c r="F54" s="17"/>
      <c r="G54" s="17"/>
      <c r="H54" s="17"/>
      <c r="I54" s="18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63"/>
      <c r="AL54" s="17"/>
      <c r="AM54" s="63"/>
      <c r="AN54" s="63"/>
      <c r="AO54" s="63"/>
      <c r="AP54" s="63"/>
      <c r="AQ54" s="63"/>
      <c r="AR54" s="77"/>
    </row>
    <row r="55" spans="1:44" ht="17.100000000000001" customHeight="1">
      <c r="A55" s="482"/>
      <c r="B55" s="482"/>
      <c r="C55" s="103">
        <v>52</v>
      </c>
      <c r="D55" s="50"/>
      <c r="E55" s="16"/>
      <c r="F55" s="17"/>
      <c r="G55" s="17"/>
      <c r="H55" s="17"/>
      <c r="I55" s="18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63"/>
      <c r="AL55" s="17"/>
      <c r="AM55" s="63"/>
      <c r="AN55" s="63"/>
      <c r="AO55" s="63"/>
      <c r="AP55" s="63"/>
      <c r="AQ55" s="63"/>
      <c r="AR55" s="77"/>
    </row>
    <row r="56" spans="1:44" ht="17.100000000000001" customHeight="1">
      <c r="A56" s="482"/>
      <c r="B56" s="482"/>
      <c r="C56" s="103">
        <v>53</v>
      </c>
      <c r="D56" s="50"/>
      <c r="E56" s="16"/>
      <c r="F56" s="17"/>
      <c r="G56" s="17"/>
      <c r="H56" s="17"/>
      <c r="I56" s="18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63"/>
      <c r="AL56" s="17"/>
      <c r="AM56" s="63"/>
      <c r="AN56" s="63"/>
      <c r="AO56" s="63"/>
      <c r="AP56" s="63"/>
      <c r="AQ56" s="63"/>
      <c r="AR56" s="77"/>
    </row>
    <row r="57" spans="1:44" ht="17.100000000000001" customHeight="1">
      <c r="A57" s="482"/>
      <c r="B57" s="482"/>
      <c r="C57" s="103">
        <v>54</v>
      </c>
      <c r="D57" s="50"/>
      <c r="E57" s="16"/>
      <c r="F57" s="17"/>
      <c r="G57" s="17"/>
      <c r="H57" s="17"/>
      <c r="I57" s="18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63"/>
      <c r="AL57" s="17"/>
      <c r="AM57" s="63"/>
      <c r="AN57" s="63"/>
      <c r="AO57" s="63"/>
      <c r="AP57" s="63"/>
      <c r="AQ57" s="63"/>
      <c r="AR57" s="77"/>
    </row>
    <row r="58" spans="1:44" ht="17.100000000000001" customHeight="1">
      <c r="A58" s="482"/>
      <c r="B58" s="482"/>
      <c r="C58" s="103">
        <v>55</v>
      </c>
      <c r="D58" s="50"/>
      <c r="E58" s="16"/>
      <c r="F58" s="17"/>
      <c r="G58" s="17"/>
      <c r="H58" s="17"/>
      <c r="I58" s="18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63"/>
      <c r="AL58" s="17"/>
      <c r="AM58" s="63"/>
      <c r="AN58" s="63"/>
      <c r="AO58" s="63"/>
      <c r="AP58" s="63"/>
      <c r="AQ58" s="63"/>
      <c r="AR58" s="77"/>
    </row>
    <row r="59" spans="1:44" ht="17.100000000000001" customHeight="1">
      <c r="A59" s="482"/>
      <c r="B59" s="482"/>
      <c r="C59" s="103">
        <v>56</v>
      </c>
      <c r="D59" s="50"/>
      <c r="E59" s="16"/>
      <c r="F59" s="17"/>
      <c r="G59" s="17"/>
      <c r="H59" s="17"/>
      <c r="I59" s="18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63"/>
      <c r="AL59" s="17"/>
      <c r="AM59" s="63"/>
      <c r="AN59" s="63"/>
      <c r="AO59" s="63"/>
      <c r="AP59" s="63"/>
      <c r="AQ59" s="63"/>
      <c r="AR59" s="77"/>
    </row>
    <row r="60" spans="1:44" ht="15" customHeight="1">
      <c r="A60" s="482"/>
      <c r="B60" s="482"/>
      <c r="C60" s="103">
        <v>57</v>
      </c>
      <c r="D60" s="50"/>
      <c r="E60" s="16"/>
      <c r="F60" s="17"/>
      <c r="G60" s="17"/>
      <c r="H60" s="17"/>
      <c r="I60" s="18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63"/>
      <c r="AL60" s="17"/>
      <c r="AM60" s="63"/>
      <c r="AN60" s="63"/>
      <c r="AO60" s="63"/>
      <c r="AP60" s="63"/>
      <c r="AQ60" s="63"/>
      <c r="AR60" s="77"/>
    </row>
    <row r="61" spans="1:44" ht="15" customHeight="1" thickBot="1">
      <c r="A61" s="483"/>
      <c r="B61" s="503"/>
      <c r="C61" s="179">
        <v>58</v>
      </c>
      <c r="D61" s="180"/>
      <c r="E61" s="181"/>
      <c r="F61" s="182"/>
      <c r="G61" s="182"/>
      <c r="H61" s="182"/>
      <c r="I61" s="183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4"/>
      <c r="AL61" s="182"/>
      <c r="AM61" s="184"/>
      <c r="AN61" s="184"/>
      <c r="AO61" s="184"/>
      <c r="AP61" s="184"/>
      <c r="AQ61" s="184"/>
      <c r="AR61" s="185"/>
    </row>
    <row r="62" spans="1:44" ht="15" customHeight="1">
      <c r="A62" s="501" t="s">
        <v>136</v>
      </c>
      <c r="B62" s="482" t="s">
        <v>100</v>
      </c>
      <c r="C62" s="105">
        <v>59</v>
      </c>
      <c r="D62" s="54"/>
      <c r="E62" s="26"/>
      <c r="F62" s="27"/>
      <c r="G62" s="27"/>
      <c r="H62" s="27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66"/>
      <c r="AL62" s="27"/>
      <c r="AM62" s="66"/>
      <c r="AN62" s="66"/>
      <c r="AO62" s="66"/>
      <c r="AP62" s="66"/>
      <c r="AQ62" s="66"/>
      <c r="AR62" s="80"/>
    </row>
    <row r="63" spans="1:44" ht="15" customHeight="1">
      <c r="A63" s="482"/>
      <c r="B63" s="482"/>
      <c r="C63" s="104">
        <v>60</v>
      </c>
      <c r="D63" s="51"/>
      <c r="E63" s="19"/>
      <c r="F63" s="20"/>
      <c r="G63" s="20"/>
      <c r="H63" s="20"/>
      <c r="I63" s="21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64"/>
      <c r="AL63" s="20"/>
      <c r="AM63" s="64"/>
      <c r="AN63" s="64"/>
      <c r="AO63" s="64"/>
      <c r="AP63" s="64"/>
      <c r="AQ63" s="64"/>
      <c r="AR63" s="78"/>
    </row>
    <row r="64" spans="1:44" ht="15" customHeight="1">
      <c r="A64" s="482"/>
      <c r="B64" s="482"/>
      <c r="C64" s="103">
        <v>61</v>
      </c>
      <c r="D64" s="50"/>
      <c r="E64" s="16"/>
      <c r="F64" s="17"/>
      <c r="G64" s="17"/>
      <c r="H64" s="17"/>
      <c r="I64" s="18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63"/>
      <c r="AL64" s="17"/>
      <c r="AM64" s="63"/>
      <c r="AN64" s="63"/>
      <c r="AO64" s="63"/>
      <c r="AP64" s="63"/>
      <c r="AQ64" s="63"/>
      <c r="AR64" s="77"/>
    </row>
    <row r="65" spans="1:44" ht="15" customHeight="1">
      <c r="A65" s="482"/>
      <c r="B65" s="482"/>
      <c r="C65" s="103">
        <v>62</v>
      </c>
      <c r="D65" s="50"/>
      <c r="E65" s="16"/>
      <c r="F65" s="17"/>
      <c r="G65" s="17"/>
      <c r="H65" s="17"/>
      <c r="I65" s="18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63"/>
      <c r="AL65" s="17"/>
      <c r="AM65" s="63"/>
      <c r="AN65" s="63"/>
      <c r="AO65" s="63"/>
      <c r="AP65" s="63"/>
      <c r="AQ65" s="63"/>
      <c r="AR65" s="77"/>
    </row>
    <row r="66" spans="1:44" ht="15" customHeight="1" thickBot="1">
      <c r="A66" s="483"/>
      <c r="B66" s="483"/>
      <c r="C66" s="106">
        <v>63</v>
      </c>
      <c r="D66" s="53"/>
      <c r="E66" s="23"/>
      <c r="F66" s="24"/>
      <c r="G66" s="24"/>
      <c r="H66" s="24"/>
      <c r="I66" s="25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65"/>
      <c r="AL66" s="24"/>
      <c r="AM66" s="65"/>
      <c r="AN66" s="65"/>
      <c r="AO66" s="65"/>
      <c r="AP66" s="65"/>
      <c r="AQ66" s="65"/>
      <c r="AR66" s="79"/>
    </row>
    <row r="67" spans="1:44" s="506" customFormat="1" ht="28.5" customHeight="1" thickBot="1">
      <c r="A67" s="504" t="s">
        <v>129</v>
      </c>
      <c r="B67" s="505"/>
      <c r="C67" s="505"/>
      <c r="D67" s="505"/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  <c r="P67" s="505"/>
      <c r="Q67" s="505"/>
      <c r="R67" s="505"/>
      <c r="S67" s="505"/>
      <c r="T67" s="505"/>
      <c r="U67" s="505"/>
      <c r="V67" s="505"/>
      <c r="W67" s="505"/>
      <c r="X67" s="505"/>
      <c r="Y67" s="505"/>
      <c r="Z67" s="505"/>
      <c r="AA67" s="505"/>
      <c r="AB67" s="505"/>
      <c r="AC67" s="505"/>
      <c r="AD67" s="505"/>
      <c r="AE67" s="505"/>
      <c r="AF67" s="505"/>
      <c r="AG67" s="505"/>
      <c r="AH67" s="505"/>
      <c r="AI67" s="505"/>
      <c r="AJ67" s="505"/>
      <c r="AK67" s="505"/>
      <c r="AL67" s="505"/>
      <c r="AM67" s="505"/>
      <c r="AN67" s="505"/>
      <c r="AO67" s="505"/>
      <c r="AP67" s="505"/>
      <c r="AQ67" s="505"/>
      <c r="AR67" s="505"/>
    </row>
    <row r="68" spans="1:44" s="276" customFormat="1" ht="19.5" customHeight="1" thickBot="1">
      <c r="A68" s="277"/>
      <c r="B68" s="278"/>
      <c r="C68" s="278"/>
      <c r="D68" s="278"/>
      <c r="E68" s="281">
        <v>1</v>
      </c>
      <c r="F68" s="281">
        <v>2</v>
      </c>
      <c r="G68" s="281">
        <v>3</v>
      </c>
      <c r="H68" s="281">
        <v>4</v>
      </c>
      <c r="I68" s="281">
        <v>5</v>
      </c>
      <c r="J68" s="281">
        <v>6</v>
      </c>
      <c r="K68" s="281">
        <v>7</v>
      </c>
      <c r="L68" s="281">
        <v>8</v>
      </c>
      <c r="M68" s="281">
        <v>9</v>
      </c>
      <c r="N68" s="281">
        <v>10</v>
      </c>
      <c r="O68" s="281">
        <v>11</v>
      </c>
      <c r="P68" s="281">
        <v>12</v>
      </c>
      <c r="Q68" s="281">
        <v>13</v>
      </c>
      <c r="R68" s="281">
        <v>14</v>
      </c>
      <c r="S68" s="281">
        <v>15</v>
      </c>
      <c r="T68" s="281">
        <v>16</v>
      </c>
      <c r="U68" s="281">
        <v>17</v>
      </c>
      <c r="V68" s="281">
        <v>18</v>
      </c>
      <c r="W68" s="281">
        <v>19</v>
      </c>
      <c r="X68" s="281">
        <v>20</v>
      </c>
      <c r="Y68" s="281">
        <v>21</v>
      </c>
      <c r="Z68" s="281">
        <v>22</v>
      </c>
      <c r="AA68" s="281">
        <v>23</v>
      </c>
      <c r="AB68" s="281">
        <v>24</v>
      </c>
      <c r="AC68" s="281">
        <v>25</v>
      </c>
      <c r="AD68" s="281">
        <v>26</v>
      </c>
      <c r="AE68" s="281">
        <v>27</v>
      </c>
      <c r="AF68" s="281">
        <v>28</v>
      </c>
      <c r="AG68" s="281">
        <v>29</v>
      </c>
      <c r="AH68" s="281">
        <v>30</v>
      </c>
      <c r="AI68" s="281">
        <v>31</v>
      </c>
      <c r="AJ68" s="281">
        <v>32</v>
      </c>
      <c r="AK68" s="281">
        <v>33</v>
      </c>
      <c r="AL68" s="281">
        <v>34</v>
      </c>
      <c r="AM68" s="281">
        <v>35</v>
      </c>
      <c r="AN68" s="281">
        <v>36</v>
      </c>
      <c r="AO68" s="281">
        <v>37</v>
      </c>
      <c r="AP68" s="281">
        <v>38</v>
      </c>
      <c r="AQ68" s="281">
        <v>39</v>
      </c>
      <c r="AR68" s="281">
        <v>40</v>
      </c>
    </row>
    <row r="69" spans="1:44" s="276" customFormat="1" ht="28.5" customHeight="1" thickBot="1">
      <c r="A69" s="282" t="s">
        <v>132</v>
      </c>
      <c r="B69" s="283" t="s">
        <v>134</v>
      </c>
      <c r="C69" s="278"/>
      <c r="D69" s="280" t="s">
        <v>130</v>
      </c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9"/>
    </row>
    <row r="70" spans="1:44" ht="15" customHeight="1">
      <c r="A70" s="272"/>
      <c r="B70" s="495" t="s">
        <v>66</v>
      </c>
      <c r="C70" s="105">
        <v>64</v>
      </c>
      <c r="D70" s="54"/>
      <c r="E70" s="26"/>
      <c r="F70" s="27"/>
      <c r="G70" s="27"/>
      <c r="H70" s="27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66"/>
      <c r="AL70" s="27"/>
      <c r="AM70" s="66"/>
      <c r="AN70" s="66"/>
      <c r="AO70" s="66"/>
      <c r="AP70" s="66"/>
      <c r="AQ70" s="66"/>
      <c r="AR70" s="80"/>
    </row>
    <row r="71" spans="1:44" ht="15" customHeight="1">
      <c r="A71" s="273"/>
      <c r="B71" s="496"/>
      <c r="C71" s="103">
        <v>65</v>
      </c>
      <c r="D71" s="50"/>
      <c r="E71" s="16"/>
      <c r="F71" s="17"/>
      <c r="G71" s="17"/>
      <c r="H71" s="17"/>
      <c r="I71" s="18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63"/>
      <c r="AL71" s="17"/>
      <c r="AM71" s="63"/>
      <c r="AN71" s="63"/>
      <c r="AO71" s="63"/>
      <c r="AP71" s="63"/>
      <c r="AQ71" s="63"/>
      <c r="AR71" s="77"/>
    </row>
    <row r="72" spans="1:44" ht="15" customHeight="1">
      <c r="A72" s="482" t="s">
        <v>58</v>
      </c>
      <c r="B72" s="496"/>
      <c r="C72" s="103">
        <v>66</v>
      </c>
      <c r="D72" s="50"/>
      <c r="E72" s="16"/>
      <c r="F72" s="17"/>
      <c r="G72" s="17"/>
      <c r="H72" s="17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63"/>
      <c r="AL72" s="17"/>
      <c r="AM72" s="63"/>
      <c r="AN72" s="63"/>
      <c r="AO72" s="63"/>
      <c r="AP72" s="63"/>
      <c r="AQ72" s="63"/>
      <c r="AR72" s="77"/>
    </row>
    <row r="73" spans="1:44" ht="15" customHeight="1">
      <c r="A73" s="482"/>
      <c r="B73" s="496"/>
      <c r="C73" s="103">
        <v>67</v>
      </c>
      <c r="D73" s="50"/>
      <c r="E73" s="16"/>
      <c r="F73" s="17"/>
      <c r="G73" s="17"/>
      <c r="H73" s="17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63"/>
      <c r="AL73" s="17"/>
      <c r="AM73" s="63"/>
      <c r="AN73" s="63"/>
      <c r="AO73" s="63"/>
      <c r="AP73" s="63"/>
      <c r="AQ73" s="63"/>
      <c r="AR73" s="77"/>
    </row>
    <row r="74" spans="1:44" ht="15" customHeight="1">
      <c r="A74" s="482"/>
      <c r="B74" s="496"/>
      <c r="C74" s="104">
        <v>68</v>
      </c>
      <c r="D74" s="51"/>
      <c r="E74" s="19"/>
      <c r="F74" s="20"/>
      <c r="G74" s="20"/>
      <c r="H74" s="20"/>
      <c r="I74" s="21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64"/>
      <c r="AL74" s="20"/>
      <c r="AM74" s="64"/>
      <c r="AN74" s="64"/>
      <c r="AO74" s="64"/>
      <c r="AP74" s="64"/>
      <c r="AQ74" s="64"/>
      <c r="AR74" s="78"/>
    </row>
    <row r="75" spans="1:44" ht="15" customHeight="1">
      <c r="A75" s="482"/>
      <c r="B75" s="496"/>
      <c r="C75" s="103">
        <v>69</v>
      </c>
      <c r="D75" s="50"/>
      <c r="E75" s="16"/>
      <c r="F75" s="17"/>
      <c r="G75" s="17"/>
      <c r="H75" s="17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"/>
      <c r="AL75" s="17"/>
      <c r="AM75" s="63"/>
      <c r="AN75" s="63"/>
      <c r="AO75" s="63"/>
      <c r="AP75" s="63"/>
      <c r="AQ75" s="63"/>
      <c r="AR75" s="77"/>
    </row>
    <row r="76" spans="1:44" ht="15" customHeight="1">
      <c r="A76" s="482"/>
      <c r="B76" s="496"/>
      <c r="C76" s="103">
        <v>70</v>
      </c>
      <c r="D76" s="50"/>
      <c r="E76" s="16"/>
      <c r="F76" s="17"/>
      <c r="G76" s="17"/>
      <c r="H76" s="17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"/>
      <c r="AL76" s="17"/>
      <c r="AM76" s="63"/>
      <c r="AN76" s="63"/>
      <c r="AO76" s="63"/>
      <c r="AP76" s="63"/>
      <c r="AQ76" s="63"/>
      <c r="AR76" s="77"/>
    </row>
    <row r="77" spans="1:44" ht="15" customHeight="1">
      <c r="A77" s="482"/>
      <c r="B77" s="496"/>
      <c r="C77" s="103">
        <v>71</v>
      </c>
      <c r="D77" s="50"/>
      <c r="E77" s="16"/>
      <c r="F77" s="17"/>
      <c r="G77" s="17"/>
      <c r="H77" s="17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"/>
      <c r="AL77" s="17"/>
      <c r="AM77" s="63"/>
      <c r="AN77" s="63"/>
      <c r="AO77" s="63"/>
      <c r="AP77" s="63"/>
      <c r="AQ77" s="63"/>
      <c r="AR77" s="77"/>
    </row>
    <row r="78" spans="1:44" ht="15" customHeight="1">
      <c r="A78" s="482"/>
      <c r="B78" s="496"/>
      <c r="C78" s="104">
        <v>72</v>
      </c>
      <c r="D78" s="50"/>
      <c r="E78" s="19"/>
      <c r="F78" s="20"/>
      <c r="G78" s="20"/>
      <c r="H78" s="20"/>
      <c r="I78" s="21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64"/>
      <c r="AL78" s="20"/>
      <c r="AM78" s="64"/>
      <c r="AN78" s="64"/>
      <c r="AO78" s="64"/>
      <c r="AP78" s="64"/>
      <c r="AQ78" s="64"/>
      <c r="AR78" s="78"/>
    </row>
    <row r="79" spans="1:44" ht="15" customHeight="1">
      <c r="A79" s="482"/>
      <c r="B79" s="496"/>
      <c r="C79" s="104">
        <v>73</v>
      </c>
      <c r="D79" s="313"/>
      <c r="E79" s="19"/>
      <c r="F79" s="20"/>
      <c r="G79" s="20"/>
      <c r="H79" s="20"/>
      <c r="I79" s="21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64"/>
      <c r="AL79" s="20"/>
      <c r="AM79" s="64"/>
      <c r="AN79" s="64"/>
      <c r="AO79" s="64"/>
      <c r="AP79" s="64"/>
      <c r="AQ79" s="64"/>
      <c r="AR79" s="78"/>
    </row>
    <row r="80" spans="1:44" ht="15" customHeight="1">
      <c r="A80" s="482"/>
      <c r="B80" s="497" t="s">
        <v>85</v>
      </c>
      <c r="C80" s="102">
        <v>74</v>
      </c>
      <c r="D80" s="55"/>
      <c r="E80" s="29"/>
      <c r="F80" s="30"/>
      <c r="G80" s="30"/>
      <c r="H80" s="30"/>
      <c r="I80" s="31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67"/>
      <c r="AL80" s="30"/>
      <c r="AM80" s="67"/>
      <c r="AN80" s="67"/>
      <c r="AO80" s="67"/>
      <c r="AP80" s="67"/>
      <c r="AQ80" s="67"/>
      <c r="AR80" s="81"/>
    </row>
    <row r="81" spans="1:44" ht="15" customHeight="1">
      <c r="A81" s="482"/>
      <c r="B81" s="498"/>
      <c r="C81" s="103">
        <v>75</v>
      </c>
      <c r="D81" s="50"/>
      <c r="E81" s="16"/>
      <c r="F81" s="17"/>
      <c r="G81" s="17"/>
      <c r="H81" s="17"/>
      <c r="I81" s="18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"/>
      <c r="AL81" s="17"/>
      <c r="AM81" s="63"/>
      <c r="AN81" s="63"/>
      <c r="AO81" s="63"/>
      <c r="AP81" s="63"/>
      <c r="AQ81" s="63"/>
      <c r="AR81" s="77"/>
    </row>
    <row r="82" spans="1:44" ht="15" customHeight="1">
      <c r="A82" s="482"/>
      <c r="B82" s="498"/>
      <c r="C82" s="103">
        <v>76</v>
      </c>
      <c r="D82" s="50"/>
      <c r="E82" s="16"/>
      <c r="F82" s="17"/>
      <c r="G82" s="17"/>
      <c r="H82" s="17"/>
      <c r="I82" s="18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"/>
      <c r="AL82" s="17"/>
      <c r="AM82" s="63"/>
      <c r="AN82" s="63"/>
      <c r="AO82" s="63"/>
      <c r="AP82" s="63"/>
      <c r="AQ82" s="63"/>
      <c r="AR82" s="77"/>
    </row>
    <row r="83" spans="1:44" ht="15" customHeight="1">
      <c r="A83" s="482"/>
      <c r="B83" s="498"/>
      <c r="C83" s="103">
        <v>77</v>
      </c>
      <c r="D83" s="50"/>
      <c r="E83" s="16"/>
      <c r="F83" s="17"/>
      <c r="G83" s="17"/>
      <c r="H83" s="17"/>
      <c r="I83" s="18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"/>
      <c r="AL83" s="17"/>
      <c r="AM83" s="63"/>
      <c r="AN83" s="63"/>
      <c r="AO83" s="63"/>
      <c r="AP83" s="63"/>
      <c r="AQ83" s="63"/>
      <c r="AR83" s="77"/>
    </row>
    <row r="84" spans="1:44" ht="15" customHeight="1">
      <c r="A84" s="482"/>
      <c r="B84" s="498"/>
      <c r="C84" s="103">
        <v>78</v>
      </c>
      <c r="D84" s="50"/>
      <c r="E84" s="16"/>
      <c r="F84" s="17"/>
      <c r="G84" s="17"/>
      <c r="H84" s="17"/>
      <c r="I84" s="18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"/>
      <c r="AL84" s="17"/>
      <c r="AM84" s="63"/>
      <c r="AN84" s="63"/>
      <c r="AO84" s="63"/>
      <c r="AP84" s="63"/>
      <c r="AQ84" s="63"/>
      <c r="AR84" s="77"/>
    </row>
    <row r="85" spans="1:44" ht="15" customHeight="1">
      <c r="A85" s="482"/>
      <c r="B85" s="499"/>
      <c r="C85" s="179">
        <v>79</v>
      </c>
      <c r="D85" s="180"/>
      <c r="E85" s="181"/>
      <c r="F85" s="182"/>
      <c r="G85" s="182"/>
      <c r="H85" s="182"/>
      <c r="I85" s="183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4"/>
      <c r="AL85" s="182"/>
      <c r="AM85" s="184"/>
      <c r="AN85" s="184"/>
      <c r="AO85" s="184"/>
      <c r="AP85" s="184"/>
      <c r="AQ85" s="184"/>
      <c r="AR85" s="185"/>
    </row>
    <row r="86" spans="1:44" ht="15" customHeight="1">
      <c r="A86" s="482"/>
      <c r="B86" s="497" t="s">
        <v>86</v>
      </c>
      <c r="C86" s="102">
        <v>80</v>
      </c>
      <c r="D86" s="55"/>
      <c r="E86" s="29"/>
      <c r="F86" s="30"/>
      <c r="G86" s="30"/>
      <c r="H86" s="30"/>
      <c r="I86" s="31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67"/>
      <c r="AL86" s="30"/>
      <c r="AM86" s="67"/>
      <c r="AN86" s="67"/>
      <c r="AO86" s="67"/>
      <c r="AP86" s="67"/>
      <c r="AQ86" s="67"/>
      <c r="AR86" s="81"/>
    </row>
    <row r="87" spans="1:44" ht="15" customHeight="1">
      <c r="A87" s="482"/>
      <c r="B87" s="498"/>
      <c r="C87" s="103">
        <v>81</v>
      </c>
      <c r="D87" s="50"/>
      <c r="E87" s="16"/>
      <c r="F87" s="17"/>
      <c r="G87" s="17"/>
      <c r="H87" s="17"/>
      <c r="I87" s="18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"/>
      <c r="AL87" s="17"/>
      <c r="AM87" s="63"/>
      <c r="AN87" s="63"/>
      <c r="AO87" s="63"/>
      <c r="AP87" s="63"/>
      <c r="AQ87" s="63"/>
      <c r="AR87" s="77"/>
    </row>
    <row r="88" spans="1:44" ht="15" customHeight="1">
      <c r="A88" s="482"/>
      <c r="B88" s="498"/>
      <c r="C88" s="103">
        <v>82</v>
      </c>
      <c r="D88" s="50"/>
      <c r="E88" s="16"/>
      <c r="F88" s="17"/>
      <c r="G88" s="17"/>
      <c r="H88" s="17"/>
      <c r="I88" s="18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"/>
      <c r="AL88" s="17"/>
      <c r="AM88" s="63"/>
      <c r="AN88" s="63"/>
      <c r="AO88" s="63"/>
      <c r="AP88" s="63"/>
      <c r="AQ88" s="63"/>
      <c r="AR88" s="77"/>
    </row>
    <row r="89" spans="1:44" ht="15" customHeight="1">
      <c r="A89" s="482"/>
      <c r="B89" s="498"/>
      <c r="C89" s="103">
        <v>83</v>
      </c>
      <c r="D89" s="50"/>
      <c r="E89" s="16"/>
      <c r="F89" s="17"/>
      <c r="G89" s="17"/>
      <c r="H89" s="17"/>
      <c r="I89" s="18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"/>
      <c r="AL89" s="17"/>
      <c r="AM89" s="63"/>
      <c r="AN89" s="63"/>
      <c r="AO89" s="63"/>
      <c r="AP89" s="63"/>
      <c r="AQ89" s="63"/>
      <c r="AR89" s="77"/>
    </row>
    <row r="90" spans="1:44" ht="15" customHeight="1">
      <c r="A90" s="482"/>
      <c r="B90" s="498"/>
      <c r="C90" s="103">
        <v>84</v>
      </c>
      <c r="D90" s="50"/>
      <c r="E90" s="16"/>
      <c r="F90" s="17"/>
      <c r="G90" s="17"/>
      <c r="H90" s="17"/>
      <c r="I90" s="18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"/>
      <c r="AL90" s="17"/>
      <c r="AM90" s="63"/>
      <c r="AN90" s="63"/>
      <c r="AO90" s="63"/>
      <c r="AP90" s="63"/>
      <c r="AQ90" s="63"/>
      <c r="AR90" s="77"/>
    </row>
    <row r="91" spans="1:44" ht="15" customHeight="1">
      <c r="A91" s="482"/>
      <c r="B91" s="498"/>
      <c r="C91" s="103">
        <v>85</v>
      </c>
      <c r="D91" s="50"/>
      <c r="E91" s="16"/>
      <c r="F91" s="17"/>
      <c r="G91" s="17"/>
      <c r="H91" s="17"/>
      <c r="I91" s="18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"/>
      <c r="AL91" s="17"/>
      <c r="AM91" s="63"/>
      <c r="AN91" s="63"/>
      <c r="AO91" s="63"/>
      <c r="AP91" s="63"/>
      <c r="AQ91" s="63"/>
      <c r="AR91" s="77"/>
    </row>
    <row r="92" spans="1:44" ht="15" customHeight="1">
      <c r="A92" s="482"/>
      <c r="B92" s="498"/>
      <c r="C92" s="103">
        <v>86</v>
      </c>
      <c r="D92" s="50"/>
      <c r="E92" s="16"/>
      <c r="F92" s="17"/>
      <c r="G92" s="17"/>
      <c r="H92" s="17"/>
      <c r="I92" s="18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"/>
      <c r="AL92" s="17"/>
      <c r="AM92" s="63"/>
      <c r="AN92" s="63"/>
      <c r="AO92" s="63"/>
      <c r="AP92" s="63"/>
      <c r="AQ92" s="63"/>
      <c r="AR92" s="77"/>
    </row>
    <row r="93" spans="1:44" ht="15" customHeight="1">
      <c r="A93" s="482"/>
      <c r="B93" s="498"/>
      <c r="C93" s="103">
        <v>87</v>
      </c>
      <c r="D93" s="50"/>
      <c r="E93" s="16"/>
      <c r="F93" s="17"/>
      <c r="G93" s="17"/>
      <c r="H93" s="17"/>
      <c r="I93" s="18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"/>
      <c r="AL93" s="17"/>
      <c r="AM93" s="63"/>
      <c r="AN93" s="63"/>
      <c r="AO93" s="63"/>
      <c r="AP93" s="63"/>
      <c r="AQ93" s="63"/>
      <c r="AR93" s="77"/>
    </row>
    <row r="94" spans="1:44" ht="15" customHeight="1">
      <c r="A94" s="482"/>
      <c r="B94" s="498"/>
      <c r="C94" s="103">
        <v>88</v>
      </c>
      <c r="D94" s="50"/>
      <c r="E94" s="16"/>
      <c r="F94" s="17"/>
      <c r="G94" s="17"/>
      <c r="H94" s="17"/>
      <c r="I94" s="18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"/>
      <c r="AL94" s="17"/>
      <c r="AM94" s="63"/>
      <c r="AN94" s="63"/>
      <c r="AO94" s="63"/>
      <c r="AP94" s="63"/>
      <c r="AQ94" s="63"/>
      <c r="AR94" s="77"/>
    </row>
    <row r="95" spans="1:44" ht="15" customHeight="1">
      <c r="A95" s="482"/>
      <c r="B95" s="498"/>
      <c r="C95" s="103">
        <v>89</v>
      </c>
      <c r="D95" s="50"/>
      <c r="E95" s="16"/>
      <c r="F95" s="17"/>
      <c r="G95" s="17"/>
      <c r="H95" s="17"/>
      <c r="I95" s="18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"/>
      <c r="AL95" s="17"/>
      <c r="AM95" s="63"/>
      <c r="AN95" s="63"/>
      <c r="AO95" s="63"/>
      <c r="AP95" s="63"/>
      <c r="AQ95" s="63"/>
      <c r="AR95" s="77"/>
    </row>
    <row r="96" spans="1:44" ht="15" customHeight="1">
      <c r="A96" s="482"/>
      <c r="B96" s="498"/>
      <c r="C96" s="103">
        <v>90</v>
      </c>
      <c r="D96" s="50"/>
      <c r="E96" s="16"/>
      <c r="F96" s="17"/>
      <c r="G96" s="17"/>
      <c r="H96" s="17"/>
      <c r="I96" s="18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"/>
      <c r="AL96" s="17"/>
      <c r="AM96" s="63"/>
      <c r="AN96" s="63"/>
      <c r="AO96" s="63"/>
      <c r="AP96" s="63"/>
      <c r="AQ96" s="63"/>
      <c r="AR96" s="77"/>
    </row>
    <row r="97" spans="1:44" ht="15" customHeight="1">
      <c r="A97" s="482"/>
      <c r="B97" s="498"/>
      <c r="C97" s="103">
        <v>91</v>
      </c>
      <c r="D97" s="50"/>
      <c r="E97" s="16"/>
      <c r="F97" s="17"/>
      <c r="G97" s="17"/>
      <c r="H97" s="17"/>
      <c r="I97" s="18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"/>
      <c r="AL97" s="17"/>
      <c r="AM97" s="63"/>
      <c r="AN97" s="63"/>
      <c r="AO97" s="63"/>
      <c r="AP97" s="63"/>
      <c r="AQ97" s="63"/>
      <c r="AR97" s="77"/>
    </row>
    <row r="98" spans="1:44" ht="15" customHeight="1">
      <c r="A98" s="482"/>
      <c r="B98" s="498"/>
      <c r="C98" s="103">
        <v>92</v>
      </c>
      <c r="D98" s="50"/>
      <c r="E98" s="16"/>
      <c r="F98" s="17"/>
      <c r="G98" s="17"/>
      <c r="H98" s="17"/>
      <c r="I98" s="18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"/>
      <c r="AL98" s="17"/>
      <c r="AM98" s="63"/>
      <c r="AN98" s="63"/>
      <c r="AO98" s="63"/>
      <c r="AP98" s="63"/>
      <c r="AQ98" s="63"/>
      <c r="AR98" s="77"/>
    </row>
    <row r="99" spans="1:44" ht="15" customHeight="1">
      <c r="A99" s="482"/>
      <c r="B99" s="498"/>
      <c r="C99" s="103">
        <v>93</v>
      </c>
      <c r="D99" s="50"/>
      <c r="E99" s="16"/>
      <c r="F99" s="17"/>
      <c r="G99" s="17"/>
      <c r="H99" s="17"/>
      <c r="I99" s="18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"/>
      <c r="AL99" s="17"/>
      <c r="AM99" s="63"/>
      <c r="AN99" s="63"/>
      <c r="AO99" s="63"/>
      <c r="AP99" s="63"/>
      <c r="AQ99" s="63"/>
      <c r="AR99" s="77"/>
    </row>
    <row r="100" spans="1:44" ht="15" customHeight="1">
      <c r="A100" s="482"/>
      <c r="B100" s="498"/>
      <c r="C100" s="103">
        <v>94</v>
      </c>
      <c r="D100" s="50"/>
      <c r="E100" s="16"/>
      <c r="F100" s="17"/>
      <c r="G100" s="17"/>
      <c r="H100" s="17"/>
      <c r="I100" s="18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"/>
      <c r="AL100" s="17"/>
      <c r="AM100" s="63"/>
      <c r="AN100" s="63"/>
      <c r="AO100" s="63"/>
      <c r="AP100" s="63"/>
      <c r="AQ100" s="63"/>
      <c r="AR100" s="77"/>
    </row>
    <row r="101" spans="1:44" ht="15" customHeight="1">
      <c r="A101" s="482"/>
      <c r="B101" s="498"/>
      <c r="C101" s="103">
        <v>95</v>
      </c>
      <c r="D101" s="50"/>
      <c r="E101" s="16"/>
      <c r="F101" s="17"/>
      <c r="G101" s="17"/>
      <c r="H101" s="17"/>
      <c r="I101" s="18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"/>
      <c r="AL101" s="17"/>
      <c r="AM101" s="63"/>
      <c r="AN101" s="63"/>
      <c r="AO101" s="63"/>
      <c r="AP101" s="63"/>
      <c r="AQ101" s="63"/>
      <c r="AR101" s="77"/>
    </row>
    <row r="102" spans="1:44" ht="15" customHeight="1">
      <c r="A102" s="482"/>
      <c r="B102" s="498"/>
      <c r="C102" s="103">
        <v>96</v>
      </c>
      <c r="D102" s="50"/>
      <c r="E102" s="16"/>
      <c r="F102" s="17"/>
      <c r="G102" s="17"/>
      <c r="H102" s="17"/>
      <c r="I102" s="18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"/>
      <c r="AL102" s="17"/>
      <c r="AM102" s="63"/>
      <c r="AN102" s="63"/>
      <c r="AO102" s="63"/>
      <c r="AP102" s="63"/>
      <c r="AQ102" s="63"/>
      <c r="AR102" s="77"/>
    </row>
    <row r="103" spans="1:44" ht="15" customHeight="1">
      <c r="A103" s="482"/>
      <c r="B103" s="498"/>
      <c r="C103" s="103">
        <v>97</v>
      </c>
      <c r="D103" s="50"/>
      <c r="E103" s="16"/>
      <c r="F103" s="17"/>
      <c r="G103" s="17"/>
      <c r="H103" s="17"/>
      <c r="I103" s="18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"/>
      <c r="AL103" s="17"/>
      <c r="AM103" s="63"/>
      <c r="AN103" s="63"/>
      <c r="AO103" s="63"/>
      <c r="AP103" s="63"/>
      <c r="AQ103" s="63"/>
      <c r="AR103" s="77"/>
    </row>
    <row r="104" spans="1:44" ht="15" customHeight="1">
      <c r="A104" s="482"/>
      <c r="B104" s="498"/>
      <c r="C104" s="103">
        <v>98</v>
      </c>
      <c r="D104" s="50"/>
      <c r="E104" s="16"/>
      <c r="F104" s="17"/>
      <c r="G104" s="17"/>
      <c r="H104" s="17"/>
      <c r="I104" s="18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"/>
      <c r="AL104" s="17"/>
      <c r="AM104" s="63"/>
      <c r="AN104" s="63"/>
      <c r="AO104" s="63"/>
      <c r="AP104" s="63"/>
      <c r="AQ104" s="63"/>
      <c r="AR104" s="77"/>
    </row>
    <row r="105" spans="1:44" ht="15" customHeight="1">
      <c r="A105" s="482"/>
      <c r="B105" s="498"/>
      <c r="C105" s="103">
        <v>99</v>
      </c>
      <c r="D105" s="50"/>
      <c r="E105" s="16"/>
      <c r="F105" s="17"/>
      <c r="G105" s="17"/>
      <c r="H105" s="17"/>
      <c r="I105" s="18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"/>
      <c r="AL105" s="17"/>
      <c r="AM105" s="63"/>
      <c r="AN105" s="63"/>
      <c r="AO105" s="63"/>
      <c r="AP105" s="63"/>
      <c r="AQ105" s="63"/>
      <c r="AR105" s="77"/>
    </row>
    <row r="106" spans="1:44" ht="15" customHeight="1">
      <c r="A106" s="482"/>
      <c r="B106" s="498"/>
      <c r="C106" s="103">
        <v>100</v>
      </c>
      <c r="D106" s="50"/>
      <c r="E106" s="16"/>
      <c r="F106" s="17"/>
      <c r="G106" s="17"/>
      <c r="H106" s="17"/>
      <c r="I106" s="18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"/>
      <c r="AL106" s="17"/>
      <c r="AM106" s="63"/>
      <c r="AN106" s="63"/>
      <c r="AO106" s="63"/>
      <c r="AP106" s="63"/>
      <c r="AQ106" s="63"/>
      <c r="AR106" s="77"/>
    </row>
    <row r="107" spans="1:44" ht="15" customHeight="1">
      <c r="A107" s="482"/>
      <c r="B107" s="498"/>
      <c r="C107" s="103">
        <v>101</v>
      </c>
      <c r="D107" s="50"/>
      <c r="E107" s="16"/>
      <c r="F107" s="17"/>
      <c r="G107" s="17"/>
      <c r="H107" s="17"/>
      <c r="I107" s="18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"/>
      <c r="AL107" s="17"/>
      <c r="AM107" s="63"/>
      <c r="AN107" s="63"/>
      <c r="AO107" s="63"/>
      <c r="AP107" s="63"/>
      <c r="AQ107" s="63"/>
      <c r="AR107" s="77"/>
    </row>
    <row r="108" spans="1:44" ht="15" customHeight="1">
      <c r="A108" s="482"/>
      <c r="B108" s="498"/>
      <c r="C108" s="103">
        <v>102</v>
      </c>
      <c r="D108" s="50"/>
      <c r="E108" s="16"/>
      <c r="F108" s="17"/>
      <c r="G108" s="17"/>
      <c r="H108" s="17"/>
      <c r="I108" s="18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"/>
      <c r="AL108" s="17"/>
      <c r="AM108" s="63"/>
      <c r="AN108" s="63"/>
      <c r="AO108" s="63"/>
      <c r="AP108" s="63"/>
      <c r="AQ108" s="63"/>
      <c r="AR108" s="77"/>
    </row>
    <row r="109" spans="1:44" ht="15" customHeight="1">
      <c r="A109" s="482"/>
      <c r="B109" s="498"/>
      <c r="C109" s="103">
        <v>103</v>
      </c>
      <c r="D109" s="50"/>
      <c r="E109" s="16"/>
      <c r="F109" s="17"/>
      <c r="G109" s="17"/>
      <c r="H109" s="17"/>
      <c r="I109" s="18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"/>
      <c r="AL109" s="17"/>
      <c r="AM109" s="63"/>
      <c r="AN109" s="63"/>
      <c r="AO109" s="63"/>
      <c r="AP109" s="63"/>
      <c r="AQ109" s="63"/>
      <c r="AR109" s="77"/>
    </row>
    <row r="110" spans="1:44" ht="15" customHeight="1">
      <c r="A110" s="482"/>
      <c r="B110" s="498"/>
      <c r="C110" s="103">
        <v>104</v>
      </c>
      <c r="D110" s="50"/>
      <c r="E110" s="16"/>
      <c r="F110" s="17"/>
      <c r="G110" s="17"/>
      <c r="H110" s="17"/>
      <c r="I110" s="18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"/>
      <c r="AL110" s="17"/>
      <c r="AM110" s="63"/>
      <c r="AN110" s="63"/>
      <c r="AO110" s="63"/>
      <c r="AP110" s="63"/>
      <c r="AQ110" s="63"/>
      <c r="AR110" s="77"/>
    </row>
    <row r="111" spans="1:44" ht="15" customHeight="1">
      <c r="A111" s="482"/>
      <c r="B111" s="499"/>
      <c r="C111" s="179">
        <v>105</v>
      </c>
      <c r="D111" s="180"/>
      <c r="E111" s="181"/>
      <c r="F111" s="182"/>
      <c r="G111" s="182"/>
      <c r="H111" s="182"/>
      <c r="I111" s="183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4"/>
      <c r="AL111" s="182"/>
      <c r="AM111" s="184"/>
      <c r="AN111" s="184"/>
      <c r="AO111" s="184"/>
      <c r="AP111" s="184"/>
      <c r="AQ111" s="184"/>
      <c r="AR111" s="185"/>
    </row>
    <row r="112" spans="1:44" ht="15" customHeight="1">
      <c r="A112" s="482"/>
      <c r="B112" s="496" t="s">
        <v>135</v>
      </c>
      <c r="C112" s="102">
        <v>106</v>
      </c>
      <c r="D112" s="55"/>
      <c r="E112" s="29"/>
      <c r="F112" s="30"/>
      <c r="G112" s="30"/>
      <c r="H112" s="30"/>
      <c r="I112" s="3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67"/>
      <c r="AL112" s="30"/>
      <c r="AM112" s="67"/>
      <c r="AN112" s="67"/>
      <c r="AO112" s="67"/>
      <c r="AP112" s="67"/>
      <c r="AQ112" s="67"/>
      <c r="AR112" s="81"/>
    </row>
    <row r="113" spans="1:44" ht="15" customHeight="1">
      <c r="A113" s="482"/>
      <c r="B113" s="496"/>
      <c r="C113" s="103">
        <v>107</v>
      </c>
      <c r="D113" s="50"/>
      <c r="E113" s="16"/>
      <c r="F113" s="17"/>
      <c r="G113" s="17"/>
      <c r="H113" s="17"/>
      <c r="I113" s="18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"/>
      <c r="AL113" s="17"/>
      <c r="AM113" s="63"/>
      <c r="AN113" s="63"/>
      <c r="AO113" s="63"/>
      <c r="AP113" s="63"/>
      <c r="AQ113" s="63"/>
      <c r="AR113" s="77"/>
    </row>
    <row r="114" spans="1:44" ht="15" customHeight="1">
      <c r="A114" s="482"/>
      <c r="B114" s="496"/>
      <c r="C114" s="103">
        <v>108</v>
      </c>
      <c r="D114" s="50"/>
      <c r="E114" s="16"/>
      <c r="F114" s="17"/>
      <c r="G114" s="17"/>
      <c r="H114" s="17"/>
      <c r="I114" s="18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"/>
      <c r="AL114" s="17"/>
      <c r="AM114" s="63"/>
      <c r="AN114" s="63"/>
      <c r="AO114" s="63"/>
      <c r="AP114" s="63"/>
      <c r="AQ114" s="63"/>
      <c r="AR114" s="77"/>
    </row>
    <row r="115" spans="1:44" ht="15" customHeight="1">
      <c r="A115" s="482"/>
      <c r="B115" s="496"/>
      <c r="C115" s="103">
        <v>109</v>
      </c>
      <c r="D115" s="50"/>
      <c r="E115" s="16"/>
      <c r="F115" s="17"/>
      <c r="G115" s="17"/>
      <c r="H115" s="17"/>
      <c r="I115" s="18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"/>
      <c r="AL115" s="17"/>
      <c r="AM115" s="63"/>
      <c r="AN115" s="63"/>
      <c r="AO115" s="63"/>
      <c r="AP115" s="63"/>
      <c r="AQ115" s="63"/>
      <c r="AR115" s="77"/>
    </row>
    <row r="116" spans="1:44" ht="15" customHeight="1">
      <c r="A116" s="482"/>
      <c r="B116" s="496"/>
      <c r="C116" s="103">
        <v>110</v>
      </c>
      <c r="D116" s="50"/>
      <c r="E116" s="16"/>
      <c r="F116" s="17"/>
      <c r="G116" s="17"/>
      <c r="H116" s="17"/>
      <c r="I116" s="18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"/>
      <c r="AL116" s="17"/>
      <c r="AM116" s="63"/>
      <c r="AN116" s="63"/>
      <c r="AO116" s="63"/>
      <c r="AP116" s="63"/>
      <c r="AQ116" s="63"/>
      <c r="AR116" s="77"/>
    </row>
    <row r="117" spans="1:44" ht="15" customHeight="1">
      <c r="A117" s="482"/>
      <c r="B117" s="496"/>
      <c r="C117" s="103">
        <v>111</v>
      </c>
      <c r="D117" s="50"/>
      <c r="E117" s="16"/>
      <c r="F117" s="17"/>
      <c r="G117" s="17"/>
      <c r="H117" s="17"/>
      <c r="I117" s="18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"/>
      <c r="AL117" s="17"/>
      <c r="AM117" s="63"/>
      <c r="AN117" s="63"/>
      <c r="AO117" s="63"/>
      <c r="AP117" s="63"/>
      <c r="AQ117" s="63"/>
      <c r="AR117" s="77"/>
    </row>
    <row r="118" spans="1:44" ht="15" customHeight="1">
      <c r="A118" s="482"/>
      <c r="B118" s="496"/>
      <c r="C118" s="103">
        <v>112</v>
      </c>
      <c r="D118" s="50"/>
      <c r="E118" s="16"/>
      <c r="F118" s="17"/>
      <c r="G118" s="17"/>
      <c r="H118" s="17"/>
      <c r="I118" s="1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"/>
      <c r="AL118" s="17"/>
      <c r="AM118" s="63"/>
      <c r="AN118" s="63"/>
      <c r="AO118" s="63"/>
      <c r="AP118" s="63"/>
      <c r="AQ118" s="63"/>
      <c r="AR118" s="77"/>
    </row>
    <row r="119" spans="1:44" ht="15" customHeight="1" thickBot="1">
      <c r="A119" s="483"/>
      <c r="B119" s="500"/>
      <c r="C119" s="106">
        <v>113</v>
      </c>
      <c r="D119" s="53"/>
      <c r="E119" s="23"/>
      <c r="F119" s="24"/>
      <c r="G119" s="24"/>
      <c r="H119" s="24"/>
      <c r="I119" s="25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65"/>
      <c r="AL119" s="24"/>
      <c r="AM119" s="65"/>
      <c r="AN119" s="65"/>
      <c r="AO119" s="65"/>
      <c r="AP119" s="65"/>
      <c r="AQ119" s="65"/>
      <c r="AR119" s="79"/>
    </row>
    <row r="120" spans="1:44" ht="15" customHeight="1">
      <c r="A120" s="489" t="s">
        <v>50</v>
      </c>
      <c r="B120" s="492" t="s">
        <v>149</v>
      </c>
      <c r="C120" s="114">
        <v>114</v>
      </c>
      <c r="D120" s="52"/>
      <c r="E120" s="22"/>
      <c r="F120" s="15"/>
      <c r="G120" s="15"/>
      <c r="H120" s="15"/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62"/>
      <c r="AL120" s="15"/>
      <c r="AM120" s="62"/>
      <c r="AN120" s="62"/>
      <c r="AO120" s="62"/>
      <c r="AP120" s="62"/>
      <c r="AQ120" s="62"/>
      <c r="AR120" s="76"/>
    </row>
    <row r="121" spans="1:44" ht="15" customHeight="1">
      <c r="A121" s="490"/>
      <c r="B121" s="493"/>
      <c r="C121" s="103">
        <v>115</v>
      </c>
      <c r="D121" s="51"/>
      <c r="E121" s="16"/>
      <c r="F121" s="17"/>
      <c r="G121" s="17"/>
      <c r="H121" s="17"/>
      <c r="I121" s="18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"/>
      <c r="AL121" s="17"/>
      <c r="AM121" s="63"/>
      <c r="AN121" s="63"/>
      <c r="AO121" s="63"/>
      <c r="AP121" s="63"/>
      <c r="AQ121" s="63"/>
      <c r="AR121" s="77"/>
    </row>
    <row r="122" spans="1:44" ht="15" customHeight="1">
      <c r="A122" s="490"/>
      <c r="B122" s="493"/>
      <c r="C122" s="103">
        <v>116</v>
      </c>
      <c r="D122" s="50"/>
      <c r="E122" s="16"/>
      <c r="F122" s="17"/>
      <c r="G122" s="17"/>
      <c r="H122" s="17"/>
      <c r="I122" s="18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"/>
      <c r="AL122" s="17"/>
      <c r="AM122" s="63"/>
      <c r="AN122" s="63"/>
      <c r="AO122" s="63"/>
      <c r="AP122" s="63"/>
      <c r="AQ122" s="63"/>
      <c r="AR122" s="77"/>
    </row>
    <row r="123" spans="1:44" ht="15" customHeight="1">
      <c r="A123" s="490"/>
      <c r="B123" s="493" t="s">
        <v>150</v>
      </c>
      <c r="C123" s="105">
        <v>117</v>
      </c>
      <c r="D123" s="54"/>
      <c r="E123" s="26"/>
      <c r="F123" s="27"/>
      <c r="G123" s="27"/>
      <c r="H123" s="27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66"/>
      <c r="AL123" s="27"/>
      <c r="AM123" s="66"/>
      <c r="AN123" s="66"/>
      <c r="AO123" s="66"/>
      <c r="AP123" s="66"/>
      <c r="AQ123" s="66"/>
      <c r="AR123" s="80"/>
    </row>
    <row r="124" spans="1:44" ht="15" customHeight="1">
      <c r="A124" s="490"/>
      <c r="B124" s="493"/>
      <c r="C124" s="103">
        <v>118</v>
      </c>
      <c r="D124" s="50"/>
      <c r="E124" s="16"/>
      <c r="F124" s="17"/>
      <c r="G124" s="17"/>
      <c r="H124" s="17"/>
      <c r="I124" s="18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"/>
      <c r="AL124" s="17"/>
      <c r="AM124" s="63"/>
      <c r="AN124" s="63"/>
      <c r="AO124" s="63"/>
      <c r="AP124" s="63"/>
      <c r="AQ124" s="63"/>
      <c r="AR124" s="77"/>
    </row>
    <row r="125" spans="1:44" ht="15" customHeight="1">
      <c r="A125" s="490"/>
      <c r="B125" s="493"/>
      <c r="C125" s="103">
        <v>119</v>
      </c>
      <c r="D125" s="50"/>
      <c r="E125" s="16"/>
      <c r="F125" s="17"/>
      <c r="G125" s="17"/>
      <c r="H125" s="17"/>
      <c r="I125" s="18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"/>
      <c r="AL125" s="17"/>
      <c r="AM125" s="63"/>
      <c r="AN125" s="63"/>
      <c r="AO125" s="63"/>
      <c r="AP125" s="63"/>
      <c r="AQ125" s="63"/>
      <c r="AR125" s="77"/>
    </row>
    <row r="126" spans="1:44" ht="15" customHeight="1">
      <c r="A126" s="490"/>
      <c r="B126" s="493" t="s">
        <v>151</v>
      </c>
      <c r="C126" s="103">
        <v>120</v>
      </c>
      <c r="D126" s="50"/>
      <c r="E126" s="16"/>
      <c r="F126" s="17"/>
      <c r="G126" s="17"/>
      <c r="H126" s="17"/>
      <c r="I126" s="18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"/>
      <c r="AL126" s="17"/>
      <c r="AM126" s="63"/>
      <c r="AN126" s="63"/>
      <c r="AO126" s="63"/>
      <c r="AP126" s="63"/>
      <c r="AQ126" s="63"/>
      <c r="AR126" s="77"/>
    </row>
    <row r="127" spans="1:44" ht="15" customHeight="1">
      <c r="A127" s="490"/>
      <c r="B127" s="493"/>
      <c r="C127" s="103">
        <v>121</v>
      </c>
      <c r="D127" s="50"/>
      <c r="E127" s="16"/>
      <c r="F127" s="17"/>
      <c r="G127" s="17"/>
      <c r="H127" s="17"/>
      <c r="I127" s="18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"/>
      <c r="AL127" s="17"/>
      <c r="AM127" s="63"/>
      <c r="AN127" s="63"/>
      <c r="AO127" s="63"/>
      <c r="AP127" s="63"/>
      <c r="AQ127" s="63"/>
      <c r="AR127" s="77"/>
    </row>
    <row r="128" spans="1:44" ht="15" customHeight="1">
      <c r="A128" s="490"/>
      <c r="B128" s="493"/>
      <c r="C128" s="103">
        <v>122</v>
      </c>
      <c r="D128" s="50"/>
      <c r="E128" s="16"/>
      <c r="F128" s="17"/>
      <c r="G128" s="17"/>
      <c r="H128" s="17"/>
      <c r="I128" s="18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"/>
      <c r="AL128" s="17"/>
      <c r="AM128" s="63"/>
      <c r="AN128" s="63"/>
      <c r="AO128" s="63"/>
      <c r="AP128" s="63"/>
      <c r="AQ128" s="63"/>
      <c r="AR128" s="77"/>
    </row>
    <row r="129" spans="1:44" ht="15" customHeight="1">
      <c r="A129" s="490"/>
      <c r="B129" s="493" t="s">
        <v>152</v>
      </c>
      <c r="C129" s="103">
        <v>123</v>
      </c>
      <c r="D129" s="50"/>
      <c r="E129" s="16"/>
      <c r="F129" s="17"/>
      <c r="G129" s="17"/>
      <c r="H129" s="17"/>
      <c r="I129" s="18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"/>
      <c r="AL129" s="17"/>
      <c r="AM129" s="63"/>
      <c r="AN129" s="63"/>
      <c r="AO129" s="63"/>
      <c r="AP129" s="63"/>
      <c r="AQ129" s="63"/>
      <c r="AR129" s="77"/>
    </row>
    <row r="130" spans="1:44" ht="15" customHeight="1">
      <c r="A130" s="490"/>
      <c r="B130" s="493"/>
      <c r="C130" s="103">
        <v>124</v>
      </c>
      <c r="D130" s="50"/>
      <c r="E130" s="16"/>
      <c r="F130" s="17"/>
      <c r="G130" s="17"/>
      <c r="H130" s="17"/>
      <c r="I130" s="18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"/>
      <c r="AL130" s="17"/>
      <c r="AM130" s="63"/>
      <c r="AN130" s="63"/>
      <c r="AO130" s="63"/>
      <c r="AP130" s="63"/>
      <c r="AQ130" s="63"/>
      <c r="AR130" s="77"/>
    </row>
    <row r="131" spans="1:44" ht="15" customHeight="1" thickBot="1">
      <c r="A131" s="491"/>
      <c r="B131" s="494"/>
      <c r="C131" s="106">
        <v>125</v>
      </c>
      <c r="D131" s="53"/>
      <c r="E131" s="23"/>
      <c r="F131" s="24"/>
      <c r="G131" s="24"/>
      <c r="H131" s="24"/>
      <c r="I131" s="32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68"/>
      <c r="AL131" s="33"/>
      <c r="AM131" s="68"/>
      <c r="AN131" s="68"/>
      <c r="AO131" s="68"/>
      <c r="AP131" s="68"/>
      <c r="AQ131" s="68"/>
      <c r="AR131" s="82"/>
    </row>
    <row r="132" spans="1:44">
      <c r="Z132" s="84"/>
    </row>
  </sheetData>
  <mergeCells count="27">
    <mergeCell ref="B70:B79"/>
    <mergeCell ref="B80:B85"/>
    <mergeCell ref="B86:B111"/>
    <mergeCell ref="B112:B119"/>
    <mergeCell ref="A4:A21"/>
    <mergeCell ref="A22:A61"/>
    <mergeCell ref="A62:A66"/>
    <mergeCell ref="A72:A119"/>
    <mergeCell ref="B62:B66"/>
    <mergeCell ref="B4:B5"/>
    <mergeCell ref="B6:B9"/>
    <mergeCell ref="A67:XFD67"/>
    <mergeCell ref="B22:B33"/>
    <mergeCell ref="B34:B41"/>
    <mergeCell ref="B42:B51"/>
    <mergeCell ref="B52:B61"/>
    <mergeCell ref="A120:A131"/>
    <mergeCell ref="B120:B122"/>
    <mergeCell ref="B123:B125"/>
    <mergeCell ref="B126:B128"/>
    <mergeCell ref="B129:B131"/>
    <mergeCell ref="B10:B21"/>
    <mergeCell ref="E1:AQ1"/>
    <mergeCell ref="A2:A3"/>
    <mergeCell ref="B2:B3"/>
    <mergeCell ref="C2:C3"/>
    <mergeCell ref="D2:D3"/>
  </mergeCells>
  <phoneticPr fontId="2"/>
  <pageMargins left="0.7" right="0.7" top="0.75" bottom="0.75" header="0.3" footer="0.3"/>
  <pageSetup paperSize="9" scale="47" orientation="landscape" verticalDpi="300" r:id="rId1"/>
  <rowBreaks count="1" manualBreakCount="1">
    <brk id="6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AR132"/>
  <sheetViews>
    <sheetView view="pageBreakPreview" zoomScale="80" zoomScaleNormal="75" zoomScaleSheetLayoutView="80" zoomScalePageLayoutView="75" workbookViewId="0">
      <selection activeCell="D4" sqref="D4"/>
    </sheetView>
  </sheetViews>
  <sheetFormatPr defaultColWidth="8.875" defaultRowHeight="13.5"/>
  <cols>
    <col min="1" max="2" width="3.5" customWidth="1"/>
    <col min="3" max="3" width="4" customWidth="1"/>
    <col min="4" max="4" width="5.375" customWidth="1"/>
    <col min="5" max="44" width="6" customWidth="1"/>
  </cols>
  <sheetData>
    <row r="1" spans="1:44" ht="28.5" customHeight="1" thickBot="1">
      <c r="E1" s="484" t="s">
        <v>15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</row>
    <row r="2" spans="1:44" ht="14.25" thickBot="1">
      <c r="A2" s="485" t="s">
        <v>46</v>
      </c>
      <c r="B2" s="485" t="s">
        <v>47</v>
      </c>
      <c r="C2" s="485" t="s">
        <v>107</v>
      </c>
      <c r="D2" s="487" t="s">
        <v>0</v>
      </c>
      <c r="E2" s="8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  <c r="M2" s="9">
        <v>9</v>
      </c>
      <c r="N2" s="9">
        <v>10</v>
      </c>
      <c r="O2" s="9">
        <v>11</v>
      </c>
      <c r="P2" s="9">
        <v>12</v>
      </c>
      <c r="Q2" s="9">
        <v>13</v>
      </c>
      <c r="R2" s="9">
        <v>14</v>
      </c>
      <c r="S2" s="9">
        <v>15</v>
      </c>
      <c r="T2" s="9">
        <v>16</v>
      </c>
      <c r="U2" s="9">
        <v>17</v>
      </c>
      <c r="V2" s="9">
        <v>18</v>
      </c>
      <c r="W2" s="9">
        <v>19</v>
      </c>
      <c r="X2" s="9">
        <v>20</v>
      </c>
      <c r="Y2" s="9">
        <v>21</v>
      </c>
      <c r="Z2" s="9">
        <v>22</v>
      </c>
      <c r="AA2" s="9">
        <v>23</v>
      </c>
      <c r="AB2" s="9">
        <v>24</v>
      </c>
      <c r="AC2" s="9">
        <v>25</v>
      </c>
      <c r="AD2" s="9">
        <v>26</v>
      </c>
      <c r="AE2" s="9">
        <v>27</v>
      </c>
      <c r="AF2" s="9">
        <v>28</v>
      </c>
      <c r="AG2" s="9">
        <v>29</v>
      </c>
      <c r="AH2" s="9">
        <v>30</v>
      </c>
      <c r="AI2" s="9">
        <v>31</v>
      </c>
      <c r="AJ2" s="9">
        <v>32</v>
      </c>
      <c r="AK2" s="9">
        <v>33</v>
      </c>
      <c r="AL2" s="9">
        <v>34</v>
      </c>
      <c r="AM2" s="9">
        <v>35</v>
      </c>
      <c r="AN2" s="9">
        <v>36</v>
      </c>
      <c r="AO2" s="9">
        <v>37</v>
      </c>
      <c r="AP2" s="9">
        <v>38</v>
      </c>
      <c r="AQ2" s="61">
        <v>39</v>
      </c>
      <c r="AR2" s="10">
        <v>40</v>
      </c>
    </row>
    <row r="3" spans="1:44" ht="27.75" customHeight="1" thickBot="1">
      <c r="A3" s="486"/>
      <c r="B3" s="486"/>
      <c r="C3" s="486"/>
      <c r="D3" s="488"/>
      <c r="E3" s="423"/>
      <c r="F3" s="421"/>
      <c r="G3" s="421"/>
      <c r="H3" s="421"/>
      <c r="I3" s="424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5"/>
      <c r="AL3" s="421"/>
      <c r="AM3" s="425"/>
      <c r="AN3" s="425"/>
      <c r="AO3" s="425"/>
      <c r="AP3" s="425"/>
      <c r="AQ3" s="425"/>
      <c r="AR3" s="422"/>
    </row>
    <row r="4" spans="1:44" ht="17.100000000000001" customHeight="1">
      <c r="A4" s="501" t="s">
        <v>48</v>
      </c>
      <c r="B4" s="501" t="s">
        <v>60</v>
      </c>
      <c r="C4" s="115">
        <v>1</v>
      </c>
      <c r="D4" s="49"/>
      <c r="E4" s="12"/>
      <c r="F4" s="13"/>
      <c r="G4" s="13"/>
      <c r="H4" s="13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62"/>
      <c r="AL4" s="15"/>
      <c r="AM4" s="62"/>
      <c r="AN4" s="62"/>
      <c r="AO4" s="62"/>
      <c r="AP4" s="62"/>
      <c r="AQ4" s="62"/>
      <c r="AR4" s="76"/>
    </row>
    <row r="5" spans="1:44" ht="17.100000000000001" customHeight="1">
      <c r="A5" s="482"/>
      <c r="B5" s="482"/>
      <c r="C5" s="104">
        <v>2</v>
      </c>
      <c r="D5" s="51"/>
      <c r="E5" s="19"/>
      <c r="F5" s="20"/>
      <c r="G5" s="20"/>
      <c r="H5" s="20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64"/>
      <c r="AL5" s="20"/>
      <c r="AM5" s="64"/>
      <c r="AN5" s="64"/>
      <c r="AO5" s="64"/>
      <c r="AP5" s="64"/>
      <c r="AQ5" s="64"/>
      <c r="AR5" s="78"/>
    </row>
    <row r="6" spans="1:44" ht="17.100000000000001" customHeight="1">
      <c r="A6" s="482"/>
      <c r="B6" s="507" t="s">
        <v>126</v>
      </c>
      <c r="C6" s="102">
        <v>3</v>
      </c>
      <c r="D6" s="55"/>
      <c r="E6" s="29"/>
      <c r="F6" s="30"/>
      <c r="G6" s="30"/>
      <c r="H6" s="30"/>
      <c r="I6" s="3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67"/>
      <c r="AL6" s="30"/>
      <c r="AM6" s="67"/>
      <c r="AN6" s="67"/>
      <c r="AO6" s="67"/>
      <c r="AP6" s="67"/>
      <c r="AQ6" s="67"/>
      <c r="AR6" s="81"/>
    </row>
    <row r="7" spans="1:44" ht="17.100000000000001" customHeight="1">
      <c r="A7" s="482"/>
      <c r="B7" s="508"/>
      <c r="C7" s="103">
        <v>4</v>
      </c>
      <c r="D7" s="50"/>
      <c r="E7" s="16"/>
      <c r="F7" s="17"/>
      <c r="G7" s="17"/>
      <c r="H7" s="17"/>
      <c r="I7" s="18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63"/>
      <c r="AL7" s="17"/>
      <c r="AM7" s="63"/>
      <c r="AN7" s="63"/>
      <c r="AO7" s="63"/>
      <c r="AP7" s="63"/>
      <c r="AQ7" s="63"/>
      <c r="AR7" s="77"/>
    </row>
    <row r="8" spans="1:44" ht="17.100000000000001" customHeight="1">
      <c r="A8" s="482"/>
      <c r="B8" s="508"/>
      <c r="C8" s="103">
        <v>5</v>
      </c>
      <c r="D8" s="50"/>
      <c r="E8" s="16"/>
      <c r="F8" s="17"/>
      <c r="G8" s="17"/>
      <c r="H8" s="17"/>
      <c r="I8" s="1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63"/>
      <c r="AL8" s="17"/>
      <c r="AM8" s="63"/>
      <c r="AN8" s="63"/>
      <c r="AO8" s="63"/>
      <c r="AP8" s="63"/>
      <c r="AQ8" s="63"/>
      <c r="AR8" s="77"/>
    </row>
    <row r="9" spans="1:44" ht="17.100000000000001" customHeight="1">
      <c r="A9" s="482"/>
      <c r="B9" s="509"/>
      <c r="C9" s="179">
        <v>6</v>
      </c>
      <c r="D9" s="180"/>
      <c r="E9" s="181"/>
      <c r="F9" s="182"/>
      <c r="G9" s="182"/>
      <c r="H9" s="182"/>
      <c r="I9" s="183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4"/>
      <c r="AL9" s="182"/>
      <c r="AM9" s="184"/>
      <c r="AN9" s="184"/>
      <c r="AO9" s="184"/>
      <c r="AP9" s="184"/>
      <c r="AQ9" s="184"/>
      <c r="AR9" s="185"/>
    </row>
    <row r="10" spans="1:44" ht="17.100000000000001" customHeight="1">
      <c r="A10" s="482"/>
      <c r="B10" s="482" t="s">
        <v>65</v>
      </c>
      <c r="C10" s="105">
        <v>7</v>
      </c>
      <c r="D10" s="54"/>
      <c r="E10" s="26"/>
      <c r="F10" s="27"/>
      <c r="G10" s="27"/>
      <c r="H10" s="27"/>
      <c r="I10" s="28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66"/>
      <c r="AL10" s="27"/>
      <c r="AM10" s="66"/>
      <c r="AN10" s="66"/>
      <c r="AO10" s="66"/>
      <c r="AP10" s="66"/>
      <c r="AQ10" s="66"/>
      <c r="AR10" s="80"/>
    </row>
    <row r="11" spans="1:44" ht="17.100000000000001" customHeight="1">
      <c r="A11" s="482"/>
      <c r="B11" s="482"/>
      <c r="C11" s="178">
        <v>8</v>
      </c>
      <c r="D11" s="51"/>
      <c r="E11" s="19"/>
      <c r="F11" s="20"/>
      <c r="G11" s="20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64"/>
      <c r="AL11" s="20"/>
      <c r="AM11" s="64"/>
      <c r="AN11" s="64"/>
      <c r="AO11" s="64"/>
      <c r="AP11" s="64"/>
      <c r="AQ11" s="64"/>
      <c r="AR11" s="78"/>
    </row>
    <row r="12" spans="1:44" ht="17.100000000000001" customHeight="1">
      <c r="A12" s="482"/>
      <c r="B12" s="482"/>
      <c r="C12" s="103">
        <v>9</v>
      </c>
      <c r="D12" s="50"/>
      <c r="E12" s="16"/>
      <c r="F12" s="17"/>
      <c r="G12" s="17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63"/>
      <c r="AL12" s="17"/>
      <c r="AM12" s="63"/>
      <c r="AN12" s="63"/>
      <c r="AO12" s="63"/>
      <c r="AP12" s="63"/>
      <c r="AQ12" s="63"/>
      <c r="AR12" s="77"/>
    </row>
    <row r="13" spans="1:44" ht="17.100000000000001" customHeight="1">
      <c r="A13" s="482"/>
      <c r="B13" s="482"/>
      <c r="C13" s="103">
        <v>10</v>
      </c>
      <c r="D13" s="50"/>
      <c r="E13" s="16"/>
      <c r="F13" s="17"/>
      <c r="G13" s="17"/>
      <c r="H13" s="17"/>
      <c r="I13" s="18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63"/>
      <c r="AL13" s="17"/>
      <c r="AM13" s="63"/>
      <c r="AN13" s="63"/>
      <c r="AO13" s="63"/>
      <c r="AP13" s="63"/>
      <c r="AQ13" s="63"/>
      <c r="AR13" s="77"/>
    </row>
    <row r="14" spans="1:44" ht="17.100000000000001" customHeight="1">
      <c r="A14" s="482"/>
      <c r="B14" s="482"/>
      <c r="C14" s="103">
        <v>11</v>
      </c>
      <c r="D14" s="50"/>
      <c r="E14" s="16"/>
      <c r="F14" s="17"/>
      <c r="G14" s="17"/>
      <c r="H14" s="17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63"/>
      <c r="AL14" s="17"/>
      <c r="AM14" s="63"/>
      <c r="AN14" s="63"/>
      <c r="AO14" s="63"/>
      <c r="AP14" s="63"/>
      <c r="AQ14" s="63"/>
      <c r="AR14" s="77"/>
    </row>
    <row r="15" spans="1:44" ht="17.100000000000001" customHeight="1">
      <c r="A15" s="482"/>
      <c r="B15" s="482"/>
      <c r="C15" s="103">
        <v>12</v>
      </c>
      <c r="D15" s="50"/>
      <c r="E15" s="16"/>
      <c r="F15" s="17"/>
      <c r="G15" s="17"/>
      <c r="H15" s="17"/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63"/>
      <c r="AL15" s="17"/>
      <c r="AM15" s="63"/>
      <c r="AN15" s="63"/>
      <c r="AO15" s="63"/>
      <c r="AP15" s="63"/>
      <c r="AQ15" s="63"/>
      <c r="AR15" s="77"/>
    </row>
    <row r="16" spans="1:44" ht="17.100000000000001" customHeight="1">
      <c r="A16" s="482"/>
      <c r="B16" s="482"/>
      <c r="C16" s="103">
        <v>13</v>
      </c>
      <c r="D16" s="50"/>
      <c r="E16" s="16"/>
      <c r="F16" s="17"/>
      <c r="G16" s="17"/>
      <c r="H16" s="17"/>
      <c r="I16" s="18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63"/>
      <c r="AL16" s="17"/>
      <c r="AM16" s="63"/>
      <c r="AN16" s="63"/>
      <c r="AO16" s="63"/>
      <c r="AP16" s="63"/>
      <c r="AQ16" s="63"/>
      <c r="AR16" s="77"/>
    </row>
    <row r="17" spans="1:44" ht="17.100000000000001" customHeight="1">
      <c r="A17" s="482"/>
      <c r="B17" s="482"/>
      <c r="C17" s="103">
        <v>14</v>
      </c>
      <c r="D17" s="50"/>
      <c r="E17" s="16"/>
      <c r="F17" s="17"/>
      <c r="G17" s="17"/>
      <c r="H17" s="17"/>
      <c r="I17" s="1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63"/>
      <c r="AL17" s="17"/>
      <c r="AM17" s="63"/>
      <c r="AN17" s="63"/>
      <c r="AO17" s="63"/>
      <c r="AP17" s="63"/>
      <c r="AQ17" s="63"/>
      <c r="AR17" s="77"/>
    </row>
    <row r="18" spans="1:44" ht="17.100000000000001" customHeight="1">
      <c r="A18" s="482"/>
      <c r="B18" s="482"/>
      <c r="C18" s="103">
        <v>15</v>
      </c>
      <c r="D18" s="50"/>
      <c r="E18" s="16"/>
      <c r="F18" s="17"/>
      <c r="G18" s="17"/>
      <c r="H18" s="17"/>
      <c r="I18" s="18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63"/>
      <c r="AL18" s="17"/>
      <c r="AM18" s="63"/>
      <c r="AN18" s="63"/>
      <c r="AO18" s="63"/>
      <c r="AP18" s="63"/>
      <c r="AQ18" s="63"/>
      <c r="AR18" s="77"/>
    </row>
    <row r="19" spans="1:44" ht="17.100000000000001" customHeight="1">
      <c r="A19" s="482"/>
      <c r="B19" s="482"/>
      <c r="C19" s="104">
        <v>16</v>
      </c>
      <c r="D19" s="51"/>
      <c r="E19" s="19"/>
      <c r="F19" s="20"/>
      <c r="G19" s="20"/>
      <c r="H19" s="20"/>
      <c r="I19" s="2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64"/>
      <c r="AL19" s="20"/>
      <c r="AM19" s="64"/>
      <c r="AN19" s="64"/>
      <c r="AO19" s="64"/>
      <c r="AP19" s="64"/>
      <c r="AQ19" s="64"/>
      <c r="AR19" s="78"/>
    </row>
    <row r="20" spans="1:44" ht="17.100000000000001" customHeight="1">
      <c r="A20" s="482"/>
      <c r="B20" s="482"/>
      <c r="C20" s="103">
        <v>17</v>
      </c>
      <c r="D20" s="50"/>
      <c r="E20" s="16"/>
      <c r="F20" s="17"/>
      <c r="G20" s="17"/>
      <c r="H20" s="17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63"/>
      <c r="AL20" s="17"/>
      <c r="AM20" s="63"/>
      <c r="AN20" s="63"/>
      <c r="AO20" s="63"/>
      <c r="AP20" s="63"/>
      <c r="AQ20" s="63"/>
      <c r="AR20" s="77"/>
    </row>
    <row r="21" spans="1:44" ht="17.100000000000001" customHeight="1" thickBot="1">
      <c r="A21" s="483"/>
      <c r="B21" s="483"/>
      <c r="C21" s="106">
        <v>18</v>
      </c>
      <c r="D21" s="53"/>
      <c r="E21" s="23"/>
      <c r="F21" s="24"/>
      <c r="G21" s="24"/>
      <c r="H21" s="24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65"/>
      <c r="AL21" s="24"/>
      <c r="AM21" s="65"/>
      <c r="AN21" s="65"/>
      <c r="AO21" s="65"/>
      <c r="AP21" s="65"/>
      <c r="AQ21" s="65"/>
      <c r="AR21" s="79"/>
    </row>
    <row r="22" spans="1:44" ht="17.100000000000001" customHeight="1">
      <c r="A22" s="501" t="s">
        <v>49</v>
      </c>
      <c r="B22" s="511" t="s">
        <v>49</v>
      </c>
      <c r="C22" s="286">
        <v>19</v>
      </c>
      <c r="D22" s="52"/>
      <c r="E22" s="22"/>
      <c r="F22" s="15"/>
      <c r="G22" s="15"/>
      <c r="H22" s="15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62"/>
      <c r="AL22" s="15"/>
      <c r="AM22" s="62"/>
      <c r="AN22" s="62"/>
      <c r="AO22" s="62"/>
      <c r="AP22" s="62"/>
      <c r="AQ22" s="62"/>
      <c r="AR22" s="76"/>
    </row>
    <row r="23" spans="1:44" ht="17.100000000000001" customHeight="1">
      <c r="A23" s="482"/>
      <c r="B23" s="512"/>
      <c r="C23" s="103">
        <v>20</v>
      </c>
      <c r="D23" s="50"/>
      <c r="E23" s="16"/>
      <c r="F23" s="17"/>
      <c r="G23" s="17"/>
      <c r="H23" s="17"/>
      <c r="I23" s="1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63"/>
      <c r="AL23" s="17"/>
      <c r="AM23" s="63"/>
      <c r="AN23" s="63"/>
      <c r="AO23" s="63"/>
      <c r="AP23" s="63"/>
      <c r="AQ23" s="63"/>
      <c r="AR23" s="77"/>
    </row>
    <row r="24" spans="1:44" ht="17.100000000000001" customHeight="1">
      <c r="A24" s="482"/>
      <c r="B24" s="512"/>
      <c r="C24" s="103">
        <v>21</v>
      </c>
      <c r="D24" s="50"/>
      <c r="E24" s="16"/>
      <c r="F24" s="17"/>
      <c r="G24" s="17"/>
      <c r="H24" s="17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63"/>
      <c r="AL24" s="17"/>
      <c r="AM24" s="63"/>
      <c r="AN24" s="63"/>
      <c r="AO24" s="63"/>
      <c r="AP24" s="63"/>
      <c r="AQ24" s="63"/>
      <c r="AR24" s="77"/>
    </row>
    <row r="25" spans="1:44" ht="17.100000000000001" customHeight="1">
      <c r="A25" s="482"/>
      <c r="B25" s="512"/>
      <c r="C25" s="103">
        <v>22</v>
      </c>
      <c r="D25" s="50"/>
      <c r="E25" s="16"/>
      <c r="F25" s="17"/>
      <c r="G25" s="17"/>
      <c r="H25" s="17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63"/>
      <c r="AL25" s="17"/>
      <c r="AM25" s="63"/>
      <c r="AN25" s="63"/>
      <c r="AO25" s="63"/>
      <c r="AP25" s="63"/>
      <c r="AQ25" s="63"/>
      <c r="AR25" s="77"/>
    </row>
    <row r="26" spans="1:44" ht="17.100000000000001" customHeight="1">
      <c r="A26" s="482"/>
      <c r="B26" s="512"/>
      <c r="C26" s="103">
        <v>23</v>
      </c>
      <c r="D26" s="50"/>
      <c r="E26" s="16"/>
      <c r="F26" s="17"/>
      <c r="G26" s="17"/>
      <c r="H26" s="17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3"/>
      <c r="AL26" s="17"/>
      <c r="AM26" s="63"/>
      <c r="AN26" s="63"/>
      <c r="AO26" s="63"/>
      <c r="AP26" s="63"/>
      <c r="AQ26" s="63"/>
      <c r="AR26" s="77"/>
    </row>
    <row r="27" spans="1:44" ht="17.100000000000001" customHeight="1">
      <c r="A27" s="482"/>
      <c r="B27" s="512"/>
      <c r="C27" s="103">
        <v>24</v>
      </c>
      <c r="D27" s="50"/>
      <c r="E27" s="16"/>
      <c r="F27" s="17"/>
      <c r="G27" s="17"/>
      <c r="H27" s="17"/>
      <c r="I27" s="18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63"/>
      <c r="AL27" s="17"/>
      <c r="AM27" s="63"/>
      <c r="AN27" s="63"/>
      <c r="AO27" s="63"/>
      <c r="AP27" s="63"/>
      <c r="AQ27" s="63"/>
      <c r="AR27" s="77"/>
    </row>
    <row r="28" spans="1:44" ht="17.100000000000001" customHeight="1">
      <c r="A28" s="482"/>
      <c r="B28" s="512"/>
      <c r="C28" s="103">
        <v>25</v>
      </c>
      <c r="D28" s="50"/>
      <c r="E28" s="16"/>
      <c r="F28" s="17"/>
      <c r="G28" s="17"/>
      <c r="H28" s="17"/>
      <c r="I28" s="1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63"/>
      <c r="AL28" s="17"/>
      <c r="AM28" s="63"/>
      <c r="AN28" s="63"/>
      <c r="AO28" s="63"/>
      <c r="AP28" s="63"/>
      <c r="AQ28" s="63"/>
      <c r="AR28" s="77"/>
    </row>
    <row r="29" spans="1:44" ht="17.100000000000001" customHeight="1">
      <c r="A29" s="482"/>
      <c r="B29" s="512"/>
      <c r="C29" s="103">
        <v>26</v>
      </c>
      <c r="D29" s="50"/>
      <c r="E29" s="16"/>
      <c r="F29" s="17"/>
      <c r="G29" s="17"/>
      <c r="H29" s="17"/>
      <c r="I29" s="1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63"/>
      <c r="AL29" s="17"/>
      <c r="AM29" s="63"/>
      <c r="AN29" s="63"/>
      <c r="AO29" s="63"/>
      <c r="AP29" s="63"/>
      <c r="AQ29" s="63"/>
      <c r="AR29" s="77"/>
    </row>
    <row r="30" spans="1:44" ht="17.100000000000001" customHeight="1">
      <c r="A30" s="482"/>
      <c r="B30" s="512"/>
      <c r="C30" s="103">
        <v>27</v>
      </c>
      <c r="D30" s="50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77"/>
    </row>
    <row r="31" spans="1:44" ht="17.100000000000001" customHeight="1">
      <c r="A31" s="482"/>
      <c r="B31" s="512"/>
      <c r="C31" s="103">
        <v>28</v>
      </c>
      <c r="D31" s="50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77"/>
    </row>
    <row r="32" spans="1:44" ht="17.100000000000001" customHeight="1">
      <c r="A32" s="482"/>
      <c r="B32" s="512"/>
      <c r="C32" s="103">
        <v>29</v>
      </c>
      <c r="D32" s="50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77"/>
    </row>
    <row r="33" spans="1:44" ht="17.100000000000001" customHeight="1">
      <c r="A33" s="482"/>
      <c r="B33" s="513"/>
      <c r="C33" s="179">
        <v>30</v>
      </c>
      <c r="D33" s="180"/>
      <c r="E33" s="183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5"/>
    </row>
    <row r="34" spans="1:44" ht="17.100000000000001" customHeight="1">
      <c r="A34" s="482"/>
      <c r="B34" s="507" t="s">
        <v>61</v>
      </c>
      <c r="C34" s="102">
        <v>31</v>
      </c>
      <c r="D34" s="55"/>
      <c r="E34" s="31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81"/>
    </row>
    <row r="35" spans="1:44" ht="17.100000000000001" customHeight="1">
      <c r="A35" s="482"/>
      <c r="B35" s="508"/>
      <c r="C35" s="103">
        <v>32</v>
      </c>
      <c r="D35" s="50"/>
      <c r="E35" s="1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77"/>
    </row>
    <row r="36" spans="1:44" ht="17.100000000000001" customHeight="1">
      <c r="A36" s="482"/>
      <c r="B36" s="508"/>
      <c r="C36" s="103">
        <v>33</v>
      </c>
      <c r="D36" s="50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77"/>
    </row>
    <row r="37" spans="1:44" ht="17.100000000000001" customHeight="1">
      <c r="A37" s="482"/>
      <c r="B37" s="508"/>
      <c r="C37" s="103">
        <v>34</v>
      </c>
      <c r="D37" s="50"/>
      <c r="E37" s="18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77"/>
    </row>
    <row r="38" spans="1:44" ht="17.100000000000001" customHeight="1">
      <c r="A38" s="482"/>
      <c r="B38" s="508"/>
      <c r="C38" s="103">
        <v>35</v>
      </c>
      <c r="D38" s="50"/>
      <c r="E38" s="16"/>
      <c r="F38" s="17"/>
      <c r="G38" s="17"/>
      <c r="H38" s="17"/>
      <c r="I38" s="18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63"/>
      <c r="AL38" s="17"/>
      <c r="AM38" s="63"/>
      <c r="AN38" s="63"/>
      <c r="AO38" s="63"/>
      <c r="AP38" s="63"/>
      <c r="AQ38" s="63"/>
      <c r="AR38" s="77"/>
    </row>
    <row r="39" spans="1:44" ht="17.100000000000001" customHeight="1">
      <c r="A39" s="482"/>
      <c r="B39" s="508"/>
      <c r="C39" s="103">
        <v>36</v>
      </c>
      <c r="D39" s="50"/>
      <c r="E39" s="16"/>
      <c r="F39" s="17"/>
      <c r="G39" s="17"/>
      <c r="H39" s="17"/>
      <c r="I39" s="18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63"/>
      <c r="AL39" s="17"/>
      <c r="AM39" s="63"/>
      <c r="AN39" s="63"/>
      <c r="AO39" s="63"/>
      <c r="AP39" s="63"/>
      <c r="AQ39" s="63"/>
      <c r="AR39" s="77"/>
    </row>
    <row r="40" spans="1:44" ht="17.100000000000001" customHeight="1">
      <c r="A40" s="482"/>
      <c r="B40" s="508"/>
      <c r="C40" s="103">
        <v>37</v>
      </c>
      <c r="D40" s="50"/>
      <c r="E40" s="16"/>
      <c r="F40" s="17"/>
      <c r="G40" s="17"/>
      <c r="H40" s="17"/>
      <c r="I40" s="1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63"/>
      <c r="AL40" s="17"/>
      <c r="AM40" s="63"/>
      <c r="AN40" s="63"/>
      <c r="AO40" s="63"/>
      <c r="AP40" s="63"/>
      <c r="AQ40" s="63"/>
      <c r="AR40" s="77"/>
    </row>
    <row r="41" spans="1:44" ht="17.100000000000001" customHeight="1">
      <c r="A41" s="482"/>
      <c r="B41" s="509"/>
      <c r="C41" s="179">
        <v>38</v>
      </c>
      <c r="D41" s="180"/>
      <c r="E41" s="181"/>
      <c r="F41" s="182"/>
      <c r="G41" s="182"/>
      <c r="H41" s="182"/>
      <c r="I41" s="183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4"/>
      <c r="AL41" s="182"/>
      <c r="AM41" s="184"/>
      <c r="AN41" s="184"/>
      <c r="AO41" s="184"/>
      <c r="AP41" s="184"/>
      <c r="AQ41" s="184"/>
      <c r="AR41" s="185"/>
    </row>
    <row r="42" spans="1:44" ht="17.100000000000001" customHeight="1">
      <c r="A42" s="482"/>
      <c r="B42" s="507" t="s">
        <v>127</v>
      </c>
      <c r="C42" s="102">
        <v>39</v>
      </c>
      <c r="D42" s="55"/>
      <c r="E42" s="29"/>
      <c r="F42" s="30"/>
      <c r="G42" s="30"/>
      <c r="H42" s="30"/>
      <c r="I42" s="31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67"/>
      <c r="AL42" s="30"/>
      <c r="AM42" s="67"/>
      <c r="AN42" s="67"/>
      <c r="AO42" s="67"/>
      <c r="AP42" s="67"/>
      <c r="AQ42" s="67"/>
      <c r="AR42" s="81"/>
    </row>
    <row r="43" spans="1:44" ht="17.100000000000001" customHeight="1">
      <c r="A43" s="482"/>
      <c r="B43" s="508"/>
      <c r="C43" s="103">
        <v>40</v>
      </c>
      <c r="D43" s="50"/>
      <c r="E43" s="16"/>
      <c r="F43" s="17"/>
      <c r="G43" s="17"/>
      <c r="H43" s="17"/>
      <c r="I43" s="18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63"/>
      <c r="AL43" s="17"/>
      <c r="AM43" s="63"/>
      <c r="AN43" s="63"/>
      <c r="AO43" s="63"/>
      <c r="AP43" s="63"/>
      <c r="AQ43" s="63"/>
      <c r="AR43" s="77"/>
    </row>
    <row r="44" spans="1:44" ht="17.100000000000001" customHeight="1">
      <c r="A44" s="482"/>
      <c r="B44" s="508"/>
      <c r="C44" s="103">
        <v>41</v>
      </c>
      <c r="D44" s="50"/>
      <c r="E44" s="16"/>
      <c r="F44" s="17"/>
      <c r="G44" s="17"/>
      <c r="H44" s="17"/>
      <c r="I44" s="18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63"/>
      <c r="AL44" s="17"/>
      <c r="AM44" s="63"/>
      <c r="AN44" s="63"/>
      <c r="AO44" s="63"/>
      <c r="AP44" s="63"/>
      <c r="AQ44" s="63"/>
      <c r="AR44" s="77"/>
    </row>
    <row r="45" spans="1:44" ht="17.100000000000001" customHeight="1">
      <c r="A45" s="482"/>
      <c r="B45" s="508"/>
      <c r="C45" s="103">
        <v>42</v>
      </c>
      <c r="D45" s="50"/>
      <c r="E45" s="16"/>
      <c r="F45" s="17"/>
      <c r="G45" s="17"/>
      <c r="H45" s="17"/>
      <c r="I45" s="18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63"/>
      <c r="AL45" s="17"/>
      <c r="AM45" s="63"/>
      <c r="AN45" s="63"/>
      <c r="AO45" s="63"/>
      <c r="AP45" s="63"/>
      <c r="AQ45" s="63"/>
      <c r="AR45" s="77"/>
    </row>
    <row r="46" spans="1:44" ht="17.100000000000001" customHeight="1">
      <c r="A46" s="482"/>
      <c r="B46" s="508"/>
      <c r="C46" s="103">
        <v>43</v>
      </c>
      <c r="D46" s="50"/>
      <c r="E46" s="16"/>
      <c r="F46" s="17"/>
      <c r="G46" s="17"/>
      <c r="H46" s="17"/>
      <c r="I46" s="18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63"/>
      <c r="AL46" s="17"/>
      <c r="AM46" s="63"/>
      <c r="AN46" s="63"/>
      <c r="AO46" s="63"/>
      <c r="AP46" s="63"/>
      <c r="AQ46" s="63"/>
      <c r="AR46" s="77"/>
    </row>
    <row r="47" spans="1:44" ht="17.100000000000001" customHeight="1">
      <c r="A47" s="482"/>
      <c r="B47" s="508"/>
      <c r="C47" s="103">
        <v>44</v>
      </c>
      <c r="D47" s="50"/>
      <c r="E47" s="16"/>
      <c r="F47" s="17"/>
      <c r="G47" s="17"/>
      <c r="H47" s="17"/>
      <c r="I47" s="18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63"/>
      <c r="AL47" s="17"/>
      <c r="AM47" s="63"/>
      <c r="AN47" s="63"/>
      <c r="AO47" s="63"/>
      <c r="AP47" s="63"/>
      <c r="AQ47" s="63"/>
      <c r="AR47" s="77"/>
    </row>
    <row r="48" spans="1:44" ht="17.100000000000001" customHeight="1">
      <c r="A48" s="482"/>
      <c r="B48" s="508"/>
      <c r="C48" s="103">
        <v>45</v>
      </c>
      <c r="D48" s="50"/>
      <c r="E48" s="16"/>
      <c r="F48" s="17"/>
      <c r="G48" s="17"/>
      <c r="H48" s="17"/>
      <c r="I48" s="18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63"/>
      <c r="AL48" s="17"/>
      <c r="AM48" s="63"/>
      <c r="AN48" s="63"/>
      <c r="AO48" s="63"/>
      <c r="AP48" s="63"/>
      <c r="AQ48" s="63"/>
      <c r="AR48" s="77"/>
    </row>
    <row r="49" spans="1:44" ht="17.100000000000001" customHeight="1">
      <c r="A49" s="482"/>
      <c r="B49" s="508"/>
      <c r="C49" s="103">
        <v>46</v>
      </c>
      <c r="D49" s="50"/>
      <c r="E49" s="16"/>
      <c r="F49" s="17"/>
      <c r="G49" s="17"/>
      <c r="H49" s="17"/>
      <c r="I49" s="18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63"/>
      <c r="AL49" s="17"/>
      <c r="AM49" s="63"/>
      <c r="AN49" s="63"/>
      <c r="AO49" s="63"/>
      <c r="AP49" s="63"/>
      <c r="AQ49" s="63"/>
      <c r="AR49" s="77"/>
    </row>
    <row r="50" spans="1:44" ht="17.100000000000001" customHeight="1">
      <c r="A50" s="482"/>
      <c r="B50" s="508"/>
      <c r="C50" s="103">
        <v>47</v>
      </c>
      <c r="D50" s="50"/>
      <c r="E50" s="16"/>
      <c r="F50" s="17"/>
      <c r="G50" s="17"/>
      <c r="H50" s="17"/>
      <c r="I50" s="18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63"/>
      <c r="AL50" s="17"/>
      <c r="AM50" s="63"/>
      <c r="AN50" s="63"/>
      <c r="AO50" s="63"/>
      <c r="AP50" s="63"/>
      <c r="AQ50" s="63"/>
      <c r="AR50" s="77"/>
    </row>
    <row r="51" spans="1:44" ht="17.100000000000001" customHeight="1">
      <c r="A51" s="482"/>
      <c r="B51" s="509"/>
      <c r="C51" s="179">
        <v>48</v>
      </c>
      <c r="D51" s="180"/>
      <c r="E51" s="181"/>
      <c r="F51" s="182"/>
      <c r="G51" s="182"/>
      <c r="H51" s="182"/>
      <c r="I51" s="183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4"/>
      <c r="AL51" s="182"/>
      <c r="AM51" s="184"/>
      <c r="AN51" s="184"/>
      <c r="AO51" s="184"/>
      <c r="AP51" s="184"/>
      <c r="AQ51" s="184"/>
      <c r="AR51" s="185"/>
    </row>
    <row r="52" spans="1:44" ht="17.100000000000001" customHeight="1">
      <c r="A52" s="482"/>
      <c r="B52" s="482" t="s">
        <v>128</v>
      </c>
      <c r="C52" s="105">
        <v>49</v>
      </c>
      <c r="D52" s="54"/>
      <c r="E52" s="26"/>
      <c r="F52" s="27"/>
      <c r="G52" s="27"/>
      <c r="H52" s="27"/>
      <c r="I52" s="2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66"/>
      <c r="AL52" s="27"/>
      <c r="AM52" s="66"/>
      <c r="AN52" s="66"/>
      <c r="AO52" s="66"/>
      <c r="AP52" s="66"/>
      <c r="AQ52" s="66"/>
      <c r="AR52" s="80"/>
    </row>
    <row r="53" spans="1:44" ht="17.100000000000001" customHeight="1">
      <c r="A53" s="482"/>
      <c r="B53" s="482"/>
      <c r="C53" s="103">
        <v>50</v>
      </c>
      <c r="D53" s="50"/>
      <c r="E53" s="16"/>
      <c r="F53" s="17"/>
      <c r="G53" s="17"/>
      <c r="H53" s="17"/>
      <c r="I53" s="18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63"/>
      <c r="AL53" s="17"/>
      <c r="AM53" s="63"/>
      <c r="AN53" s="63"/>
      <c r="AO53" s="63"/>
      <c r="AP53" s="63"/>
      <c r="AQ53" s="63"/>
      <c r="AR53" s="77"/>
    </row>
    <row r="54" spans="1:44" ht="17.100000000000001" customHeight="1">
      <c r="A54" s="482"/>
      <c r="B54" s="482"/>
      <c r="C54" s="103">
        <v>51</v>
      </c>
      <c r="D54" s="50"/>
      <c r="E54" s="16"/>
      <c r="F54" s="17"/>
      <c r="G54" s="17"/>
      <c r="H54" s="17"/>
      <c r="I54" s="18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63"/>
      <c r="AL54" s="17"/>
      <c r="AM54" s="63"/>
      <c r="AN54" s="63"/>
      <c r="AO54" s="63"/>
      <c r="AP54" s="63"/>
      <c r="AQ54" s="63"/>
      <c r="AR54" s="77"/>
    </row>
    <row r="55" spans="1:44" ht="17.100000000000001" customHeight="1">
      <c r="A55" s="482"/>
      <c r="B55" s="482"/>
      <c r="C55" s="103">
        <v>52</v>
      </c>
      <c r="D55" s="50"/>
      <c r="E55" s="16"/>
      <c r="F55" s="17"/>
      <c r="G55" s="17"/>
      <c r="H55" s="17"/>
      <c r="I55" s="18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63"/>
      <c r="AL55" s="17"/>
      <c r="AM55" s="63"/>
      <c r="AN55" s="63"/>
      <c r="AO55" s="63"/>
      <c r="AP55" s="63"/>
      <c r="AQ55" s="63"/>
      <c r="AR55" s="77"/>
    </row>
    <row r="56" spans="1:44" ht="17.100000000000001" customHeight="1">
      <c r="A56" s="482"/>
      <c r="B56" s="482"/>
      <c r="C56" s="103">
        <v>53</v>
      </c>
      <c r="D56" s="50"/>
      <c r="E56" s="16"/>
      <c r="F56" s="17"/>
      <c r="G56" s="17"/>
      <c r="H56" s="17"/>
      <c r="I56" s="18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63"/>
      <c r="AL56" s="17"/>
      <c r="AM56" s="63"/>
      <c r="AN56" s="63"/>
      <c r="AO56" s="63"/>
      <c r="AP56" s="63"/>
      <c r="AQ56" s="63"/>
      <c r="AR56" s="77"/>
    </row>
    <row r="57" spans="1:44" ht="17.100000000000001" customHeight="1">
      <c r="A57" s="482"/>
      <c r="B57" s="482"/>
      <c r="C57" s="103">
        <v>54</v>
      </c>
      <c r="D57" s="50"/>
      <c r="E57" s="16"/>
      <c r="F57" s="17"/>
      <c r="G57" s="17"/>
      <c r="H57" s="17"/>
      <c r="I57" s="18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63"/>
      <c r="AL57" s="17"/>
      <c r="AM57" s="63"/>
      <c r="AN57" s="63"/>
      <c r="AO57" s="63"/>
      <c r="AP57" s="63"/>
      <c r="AQ57" s="63"/>
      <c r="AR57" s="77"/>
    </row>
    <row r="58" spans="1:44" ht="17.100000000000001" customHeight="1">
      <c r="A58" s="482"/>
      <c r="B58" s="482"/>
      <c r="C58" s="103">
        <v>55</v>
      </c>
      <c r="D58" s="50"/>
      <c r="E58" s="16"/>
      <c r="F58" s="17"/>
      <c r="G58" s="17"/>
      <c r="H58" s="17"/>
      <c r="I58" s="18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63"/>
      <c r="AL58" s="17"/>
      <c r="AM58" s="63"/>
      <c r="AN58" s="63"/>
      <c r="AO58" s="63"/>
      <c r="AP58" s="63"/>
      <c r="AQ58" s="63"/>
      <c r="AR58" s="77"/>
    </row>
    <row r="59" spans="1:44" ht="17.100000000000001" customHeight="1">
      <c r="A59" s="482"/>
      <c r="B59" s="482"/>
      <c r="C59" s="103">
        <v>56</v>
      </c>
      <c r="D59" s="50"/>
      <c r="E59" s="16"/>
      <c r="F59" s="17"/>
      <c r="G59" s="17"/>
      <c r="H59" s="17"/>
      <c r="I59" s="18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63"/>
      <c r="AL59" s="17"/>
      <c r="AM59" s="63"/>
      <c r="AN59" s="63"/>
      <c r="AO59" s="63"/>
      <c r="AP59" s="63"/>
      <c r="AQ59" s="63"/>
      <c r="AR59" s="77"/>
    </row>
    <row r="60" spans="1:44" ht="15" customHeight="1">
      <c r="A60" s="482"/>
      <c r="B60" s="482"/>
      <c r="C60" s="103">
        <v>57</v>
      </c>
      <c r="D60" s="50"/>
      <c r="E60" s="16"/>
      <c r="F60" s="17"/>
      <c r="G60" s="17"/>
      <c r="H60" s="17"/>
      <c r="I60" s="18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63"/>
      <c r="AL60" s="17"/>
      <c r="AM60" s="63"/>
      <c r="AN60" s="63"/>
      <c r="AO60" s="63"/>
      <c r="AP60" s="63"/>
      <c r="AQ60" s="63"/>
      <c r="AR60" s="77"/>
    </row>
    <row r="61" spans="1:44" ht="15" customHeight="1" thickBot="1">
      <c r="A61" s="482"/>
      <c r="B61" s="483"/>
      <c r="C61" s="104">
        <v>58</v>
      </c>
      <c r="D61" s="51"/>
      <c r="E61" s="19"/>
      <c r="F61" s="20"/>
      <c r="G61" s="20"/>
      <c r="H61" s="20"/>
      <c r="I61" s="21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64"/>
      <c r="AL61" s="20"/>
      <c r="AM61" s="64"/>
      <c r="AN61" s="64"/>
      <c r="AO61" s="64"/>
      <c r="AP61" s="64"/>
      <c r="AQ61" s="64"/>
      <c r="AR61" s="78"/>
    </row>
    <row r="62" spans="1:44" ht="15" customHeight="1">
      <c r="A62" s="501" t="s">
        <v>136</v>
      </c>
      <c r="B62" s="501" t="s">
        <v>100</v>
      </c>
      <c r="C62" s="114">
        <v>59</v>
      </c>
      <c r="D62" s="52"/>
      <c r="E62" s="22"/>
      <c r="F62" s="15"/>
      <c r="G62" s="15"/>
      <c r="H62" s="15"/>
      <c r="I62" s="1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62"/>
      <c r="AL62" s="15"/>
      <c r="AM62" s="62"/>
      <c r="AN62" s="62"/>
      <c r="AO62" s="62"/>
      <c r="AP62" s="62"/>
      <c r="AQ62" s="62"/>
      <c r="AR62" s="76"/>
    </row>
    <row r="63" spans="1:44" ht="15" customHeight="1">
      <c r="A63" s="482"/>
      <c r="B63" s="482"/>
      <c r="C63" s="103">
        <v>60</v>
      </c>
      <c r="D63" s="50"/>
      <c r="E63" s="16"/>
      <c r="F63" s="17"/>
      <c r="G63" s="17"/>
      <c r="H63" s="17"/>
      <c r="I63" s="18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63"/>
      <c r="AL63" s="17"/>
      <c r="AM63" s="63"/>
      <c r="AN63" s="63"/>
      <c r="AO63" s="63"/>
      <c r="AP63" s="63"/>
      <c r="AQ63" s="63"/>
      <c r="AR63" s="77"/>
    </row>
    <row r="64" spans="1:44" ht="15" customHeight="1">
      <c r="A64" s="482"/>
      <c r="B64" s="482"/>
      <c r="C64" s="105">
        <v>61</v>
      </c>
      <c r="D64" s="54"/>
      <c r="E64" s="26"/>
      <c r="F64" s="27"/>
      <c r="G64" s="27"/>
      <c r="H64" s="27"/>
      <c r="I64" s="2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66"/>
      <c r="AL64" s="27"/>
      <c r="AM64" s="66"/>
      <c r="AN64" s="66"/>
      <c r="AO64" s="66"/>
      <c r="AP64" s="66"/>
      <c r="AQ64" s="66"/>
      <c r="AR64" s="80"/>
    </row>
    <row r="65" spans="1:44" ht="15" customHeight="1">
      <c r="A65" s="482"/>
      <c r="B65" s="482"/>
      <c r="C65" s="103">
        <v>62</v>
      </c>
      <c r="D65" s="50"/>
      <c r="E65" s="16"/>
      <c r="F65" s="17"/>
      <c r="G65" s="17"/>
      <c r="H65" s="17"/>
      <c r="I65" s="18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63"/>
      <c r="AL65" s="17"/>
      <c r="AM65" s="63"/>
      <c r="AN65" s="63"/>
      <c r="AO65" s="63"/>
      <c r="AP65" s="63"/>
      <c r="AQ65" s="63"/>
      <c r="AR65" s="77"/>
    </row>
    <row r="66" spans="1:44" ht="15" customHeight="1" thickBot="1">
      <c r="A66" s="483"/>
      <c r="B66" s="483"/>
      <c r="C66" s="106">
        <v>63</v>
      </c>
      <c r="D66" s="53"/>
      <c r="E66" s="23"/>
      <c r="F66" s="24"/>
      <c r="G66" s="24"/>
      <c r="H66" s="24"/>
      <c r="I66" s="25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65"/>
      <c r="AL66" s="24"/>
      <c r="AM66" s="65"/>
      <c r="AN66" s="65"/>
      <c r="AO66" s="65"/>
      <c r="AP66" s="65"/>
      <c r="AQ66" s="65"/>
      <c r="AR66" s="79"/>
    </row>
    <row r="67" spans="1:44" s="506" customFormat="1" ht="27.75" customHeight="1" thickBot="1">
      <c r="A67" s="504">
        <v>5</v>
      </c>
      <c r="B67" s="505"/>
      <c r="C67" s="505"/>
      <c r="D67" s="505"/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  <c r="P67" s="505"/>
      <c r="Q67" s="505"/>
      <c r="R67" s="505"/>
      <c r="S67" s="505"/>
      <c r="T67" s="505"/>
      <c r="U67" s="505"/>
      <c r="V67" s="505"/>
      <c r="W67" s="505"/>
      <c r="X67" s="505"/>
      <c r="Y67" s="505"/>
      <c r="Z67" s="505"/>
      <c r="AA67" s="505"/>
      <c r="AB67" s="505"/>
      <c r="AC67" s="505"/>
      <c r="AD67" s="505"/>
      <c r="AE67" s="505"/>
      <c r="AF67" s="505"/>
      <c r="AG67" s="505"/>
      <c r="AH67" s="505"/>
      <c r="AI67" s="505"/>
      <c r="AJ67" s="505"/>
      <c r="AK67" s="505"/>
      <c r="AL67" s="505"/>
      <c r="AM67" s="505"/>
      <c r="AN67" s="505"/>
      <c r="AO67" s="505"/>
      <c r="AP67" s="505"/>
      <c r="AQ67" s="505"/>
      <c r="AR67" s="505"/>
    </row>
    <row r="68" spans="1:44" ht="15" customHeight="1">
      <c r="A68" s="287"/>
      <c r="B68" s="288"/>
      <c r="C68" s="289"/>
      <c r="D68" s="290"/>
      <c r="E68" s="291">
        <v>1</v>
      </c>
      <c r="F68" s="291">
        <v>2</v>
      </c>
      <c r="G68" s="291">
        <v>3</v>
      </c>
      <c r="H68" s="291">
        <v>4</v>
      </c>
      <c r="I68" s="291">
        <v>5</v>
      </c>
      <c r="J68" s="291">
        <v>6</v>
      </c>
      <c r="K68" s="291">
        <v>7</v>
      </c>
      <c r="L68" s="291">
        <v>8</v>
      </c>
      <c r="M68" s="291">
        <v>9</v>
      </c>
      <c r="N68" s="291">
        <v>10</v>
      </c>
      <c r="O68" s="291">
        <v>11</v>
      </c>
      <c r="P68" s="291">
        <v>12</v>
      </c>
      <c r="Q68" s="291">
        <v>13</v>
      </c>
      <c r="R68" s="291">
        <v>14</v>
      </c>
      <c r="S68" s="291">
        <v>15</v>
      </c>
      <c r="T68" s="291">
        <v>16</v>
      </c>
      <c r="U68" s="291">
        <v>17</v>
      </c>
      <c r="V68" s="291">
        <v>18</v>
      </c>
      <c r="W68" s="291">
        <v>19</v>
      </c>
      <c r="X68" s="291">
        <v>20</v>
      </c>
      <c r="Y68" s="291">
        <v>21</v>
      </c>
      <c r="Z68" s="291">
        <v>22</v>
      </c>
      <c r="AA68" s="291">
        <v>23</v>
      </c>
      <c r="AB68" s="291">
        <v>24</v>
      </c>
      <c r="AC68" s="291">
        <v>25</v>
      </c>
      <c r="AD68" s="291">
        <v>26</v>
      </c>
      <c r="AE68" s="291">
        <v>27</v>
      </c>
      <c r="AF68" s="291">
        <v>28</v>
      </c>
      <c r="AG68" s="291">
        <v>29</v>
      </c>
      <c r="AH68" s="291">
        <v>30</v>
      </c>
      <c r="AI68" s="291">
        <v>31</v>
      </c>
      <c r="AJ68" s="291">
        <v>32</v>
      </c>
      <c r="AK68" s="291">
        <v>33</v>
      </c>
      <c r="AL68" s="291">
        <v>34</v>
      </c>
      <c r="AM68" s="291">
        <v>35</v>
      </c>
      <c r="AN68" s="291">
        <v>36</v>
      </c>
      <c r="AO68" s="291">
        <v>37</v>
      </c>
      <c r="AP68" s="291">
        <v>38</v>
      </c>
      <c r="AQ68" s="291">
        <v>39</v>
      </c>
      <c r="AR68" s="292">
        <v>40</v>
      </c>
    </row>
    <row r="69" spans="1:44" ht="27" customHeight="1" thickBot="1">
      <c r="A69" s="293" t="s">
        <v>131</v>
      </c>
      <c r="B69" s="294" t="s">
        <v>133</v>
      </c>
      <c r="C69" s="295"/>
      <c r="D69" s="296" t="s">
        <v>130</v>
      </c>
      <c r="E69" s="285">
        <f t="shared" ref="E69:J69" si="0">E3</f>
        <v>0</v>
      </c>
      <c r="F69" s="285">
        <f t="shared" si="0"/>
        <v>0</v>
      </c>
      <c r="G69" s="285">
        <f t="shared" si="0"/>
        <v>0</v>
      </c>
      <c r="H69" s="285">
        <f t="shared" si="0"/>
        <v>0</v>
      </c>
      <c r="I69" s="285">
        <f t="shared" si="0"/>
        <v>0</v>
      </c>
      <c r="J69" s="285">
        <f t="shared" si="0"/>
        <v>0</v>
      </c>
      <c r="K69" s="285">
        <f t="shared" ref="K69:AR69" si="1">K3</f>
        <v>0</v>
      </c>
      <c r="L69" s="285">
        <f t="shared" si="1"/>
        <v>0</v>
      </c>
      <c r="M69" s="285">
        <f t="shared" si="1"/>
        <v>0</v>
      </c>
      <c r="N69" s="285">
        <f t="shared" si="1"/>
        <v>0</v>
      </c>
      <c r="O69" s="285">
        <f t="shared" si="1"/>
        <v>0</v>
      </c>
      <c r="P69" s="285">
        <f t="shared" si="1"/>
        <v>0</v>
      </c>
      <c r="Q69" s="285">
        <f t="shared" si="1"/>
        <v>0</v>
      </c>
      <c r="R69" s="285">
        <f t="shared" si="1"/>
        <v>0</v>
      </c>
      <c r="S69" s="285">
        <f t="shared" si="1"/>
        <v>0</v>
      </c>
      <c r="T69" s="285">
        <f t="shared" si="1"/>
        <v>0</v>
      </c>
      <c r="U69" s="285">
        <f t="shared" si="1"/>
        <v>0</v>
      </c>
      <c r="V69" s="285">
        <f t="shared" si="1"/>
        <v>0</v>
      </c>
      <c r="W69" s="285">
        <f t="shared" si="1"/>
        <v>0</v>
      </c>
      <c r="X69" s="285">
        <f t="shared" si="1"/>
        <v>0</v>
      </c>
      <c r="Y69" s="285">
        <f t="shared" si="1"/>
        <v>0</v>
      </c>
      <c r="Z69" s="285">
        <f t="shared" si="1"/>
        <v>0</v>
      </c>
      <c r="AA69" s="285">
        <f t="shared" si="1"/>
        <v>0</v>
      </c>
      <c r="AB69" s="285">
        <f t="shared" si="1"/>
        <v>0</v>
      </c>
      <c r="AC69" s="285">
        <f t="shared" si="1"/>
        <v>0</v>
      </c>
      <c r="AD69" s="285">
        <f t="shared" si="1"/>
        <v>0</v>
      </c>
      <c r="AE69" s="285">
        <f t="shared" si="1"/>
        <v>0</v>
      </c>
      <c r="AF69" s="285">
        <f t="shared" si="1"/>
        <v>0</v>
      </c>
      <c r="AG69" s="285">
        <f t="shared" si="1"/>
        <v>0</v>
      </c>
      <c r="AH69" s="285">
        <f t="shared" si="1"/>
        <v>0</v>
      </c>
      <c r="AI69" s="285">
        <f t="shared" si="1"/>
        <v>0</v>
      </c>
      <c r="AJ69" s="285">
        <f t="shared" si="1"/>
        <v>0</v>
      </c>
      <c r="AK69" s="285">
        <f t="shared" si="1"/>
        <v>0</v>
      </c>
      <c r="AL69" s="285">
        <f t="shared" si="1"/>
        <v>0</v>
      </c>
      <c r="AM69" s="285">
        <f t="shared" si="1"/>
        <v>0</v>
      </c>
      <c r="AN69" s="285">
        <f t="shared" si="1"/>
        <v>0</v>
      </c>
      <c r="AO69" s="285">
        <f t="shared" si="1"/>
        <v>0</v>
      </c>
      <c r="AP69" s="285">
        <f t="shared" si="1"/>
        <v>0</v>
      </c>
      <c r="AQ69" s="285">
        <f t="shared" si="1"/>
        <v>0</v>
      </c>
      <c r="AR69" s="285">
        <f t="shared" si="1"/>
        <v>0</v>
      </c>
    </row>
    <row r="70" spans="1:44" ht="15" customHeight="1">
      <c r="A70" s="501" t="s">
        <v>58</v>
      </c>
      <c r="B70" s="495" t="s">
        <v>66</v>
      </c>
      <c r="C70" s="105">
        <v>64</v>
      </c>
      <c r="D70" s="54"/>
      <c r="E70" s="26"/>
      <c r="F70" s="27"/>
      <c r="G70" s="27"/>
      <c r="H70" s="27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66"/>
      <c r="AL70" s="27"/>
      <c r="AM70" s="66"/>
      <c r="AN70" s="66"/>
      <c r="AO70" s="66"/>
      <c r="AP70" s="66"/>
      <c r="AQ70" s="66"/>
      <c r="AR70" s="80"/>
    </row>
    <row r="71" spans="1:44" ht="15" customHeight="1">
      <c r="A71" s="482"/>
      <c r="B71" s="496"/>
      <c r="C71" s="103">
        <v>65</v>
      </c>
      <c r="D71" s="50"/>
      <c r="E71" s="16"/>
      <c r="F71" s="17"/>
      <c r="G71" s="17"/>
      <c r="H71" s="17"/>
      <c r="I71" s="18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63"/>
      <c r="AL71" s="17"/>
      <c r="AM71" s="63"/>
      <c r="AN71" s="63"/>
      <c r="AO71" s="63"/>
      <c r="AP71" s="63"/>
      <c r="AQ71" s="63"/>
      <c r="AR71" s="77"/>
    </row>
    <row r="72" spans="1:44" ht="15" customHeight="1">
      <c r="A72" s="482"/>
      <c r="B72" s="496"/>
      <c r="C72" s="103">
        <v>66</v>
      </c>
      <c r="D72" s="50"/>
      <c r="E72" s="16"/>
      <c r="F72" s="17"/>
      <c r="G72" s="17"/>
      <c r="H72" s="17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63"/>
      <c r="AL72" s="17"/>
      <c r="AM72" s="63"/>
      <c r="AN72" s="63"/>
      <c r="AO72" s="63"/>
      <c r="AP72" s="63"/>
      <c r="AQ72" s="63"/>
      <c r="AR72" s="77"/>
    </row>
    <row r="73" spans="1:44" ht="15" customHeight="1">
      <c r="A73" s="482"/>
      <c r="B73" s="496"/>
      <c r="C73" s="103">
        <v>67</v>
      </c>
      <c r="D73" s="50"/>
      <c r="E73" s="16"/>
      <c r="F73" s="17"/>
      <c r="G73" s="17"/>
      <c r="H73" s="17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63"/>
      <c r="AL73" s="17"/>
      <c r="AM73" s="63"/>
      <c r="AN73" s="63"/>
      <c r="AO73" s="63"/>
      <c r="AP73" s="63"/>
      <c r="AQ73" s="63"/>
      <c r="AR73" s="77"/>
    </row>
    <row r="74" spans="1:44" ht="15" customHeight="1">
      <c r="A74" s="482"/>
      <c r="B74" s="496"/>
      <c r="C74" s="104">
        <v>68</v>
      </c>
      <c r="D74" s="51"/>
      <c r="E74" s="19"/>
      <c r="F74" s="20"/>
      <c r="G74" s="20"/>
      <c r="H74" s="20"/>
      <c r="I74" s="21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64"/>
      <c r="AL74" s="20"/>
      <c r="AM74" s="64"/>
      <c r="AN74" s="64"/>
      <c r="AO74" s="64"/>
      <c r="AP74" s="64"/>
      <c r="AQ74" s="64"/>
      <c r="AR74" s="78"/>
    </row>
    <row r="75" spans="1:44" ht="15" customHeight="1">
      <c r="A75" s="482"/>
      <c r="B75" s="496"/>
      <c r="C75" s="103">
        <v>69</v>
      </c>
      <c r="D75" s="50"/>
      <c r="E75" s="16"/>
      <c r="F75" s="17"/>
      <c r="G75" s="17"/>
      <c r="H75" s="17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"/>
      <c r="AL75" s="17"/>
      <c r="AM75" s="63"/>
      <c r="AN75" s="63"/>
      <c r="AO75" s="63"/>
      <c r="AP75" s="63"/>
      <c r="AQ75" s="63"/>
      <c r="AR75" s="77"/>
    </row>
    <row r="76" spans="1:44" ht="15" customHeight="1">
      <c r="A76" s="482"/>
      <c r="B76" s="496"/>
      <c r="C76" s="103">
        <v>70</v>
      </c>
      <c r="D76" s="50"/>
      <c r="E76" s="16"/>
      <c r="F76" s="17"/>
      <c r="G76" s="17"/>
      <c r="H76" s="17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"/>
      <c r="AL76" s="17"/>
      <c r="AM76" s="63"/>
      <c r="AN76" s="63"/>
      <c r="AO76" s="63"/>
      <c r="AP76" s="63"/>
      <c r="AQ76" s="63"/>
      <c r="AR76" s="77"/>
    </row>
    <row r="77" spans="1:44" ht="15" customHeight="1">
      <c r="A77" s="482"/>
      <c r="B77" s="496"/>
      <c r="C77" s="103">
        <v>71</v>
      </c>
      <c r="D77" s="50"/>
      <c r="E77" s="16"/>
      <c r="F77" s="17"/>
      <c r="G77" s="17"/>
      <c r="H77" s="17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"/>
      <c r="AL77" s="17"/>
      <c r="AM77" s="63"/>
      <c r="AN77" s="63"/>
      <c r="AO77" s="63"/>
      <c r="AP77" s="63"/>
      <c r="AQ77" s="63"/>
      <c r="AR77" s="77"/>
    </row>
    <row r="78" spans="1:44" ht="15" customHeight="1">
      <c r="A78" s="482"/>
      <c r="B78" s="496"/>
      <c r="C78" s="104">
        <v>72</v>
      </c>
      <c r="D78" s="50"/>
      <c r="E78" s="19"/>
      <c r="F78" s="20"/>
      <c r="G78" s="20"/>
      <c r="H78" s="20"/>
      <c r="I78" s="21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64"/>
      <c r="AL78" s="20"/>
      <c r="AM78" s="64"/>
      <c r="AN78" s="64"/>
      <c r="AO78" s="64"/>
      <c r="AP78" s="64"/>
      <c r="AQ78" s="64"/>
      <c r="AR78" s="78"/>
    </row>
    <row r="79" spans="1:44" ht="15" customHeight="1">
      <c r="A79" s="482"/>
      <c r="B79" s="514"/>
      <c r="C79" s="179">
        <v>73</v>
      </c>
      <c r="D79" s="312"/>
      <c r="E79" s="181"/>
      <c r="F79" s="182"/>
      <c r="G79" s="182"/>
      <c r="H79" s="182"/>
      <c r="I79" s="183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4"/>
      <c r="AL79" s="182"/>
      <c r="AM79" s="184"/>
      <c r="AN79" s="184"/>
      <c r="AO79" s="184"/>
      <c r="AP79" s="184"/>
      <c r="AQ79" s="184"/>
      <c r="AR79" s="185"/>
    </row>
    <row r="80" spans="1:44" ht="15" customHeight="1">
      <c r="A80" s="482"/>
      <c r="B80" s="515" t="s">
        <v>85</v>
      </c>
      <c r="C80" s="102">
        <v>74</v>
      </c>
      <c r="D80" s="55"/>
      <c r="E80" s="29"/>
      <c r="F80" s="30"/>
      <c r="G80" s="30"/>
      <c r="H80" s="30"/>
      <c r="I80" s="31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67"/>
      <c r="AL80" s="30"/>
      <c r="AM80" s="67"/>
      <c r="AN80" s="67"/>
      <c r="AO80" s="67"/>
      <c r="AP80" s="67"/>
      <c r="AQ80" s="67"/>
      <c r="AR80" s="81"/>
    </row>
    <row r="81" spans="1:44" ht="15" customHeight="1">
      <c r="A81" s="482"/>
      <c r="B81" s="496"/>
      <c r="C81" s="103">
        <v>75</v>
      </c>
      <c r="D81" s="50"/>
      <c r="E81" s="16"/>
      <c r="F81" s="17"/>
      <c r="G81" s="17"/>
      <c r="H81" s="17"/>
      <c r="I81" s="18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"/>
      <c r="AL81" s="17"/>
      <c r="AM81" s="63"/>
      <c r="AN81" s="63"/>
      <c r="AO81" s="63"/>
      <c r="AP81" s="63"/>
      <c r="AQ81" s="63"/>
      <c r="AR81" s="77"/>
    </row>
    <row r="82" spans="1:44" ht="15" customHeight="1">
      <c r="A82" s="482"/>
      <c r="B82" s="496"/>
      <c r="C82" s="104">
        <v>76</v>
      </c>
      <c r="D82" s="51"/>
      <c r="E82" s="19"/>
      <c r="F82" s="20"/>
      <c r="G82" s="20"/>
      <c r="H82" s="20"/>
      <c r="I82" s="21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64"/>
      <c r="AL82" s="20"/>
      <c r="AM82" s="64"/>
      <c r="AN82" s="64"/>
      <c r="AO82" s="64"/>
      <c r="AP82" s="64"/>
      <c r="AQ82" s="64"/>
      <c r="AR82" s="78"/>
    </row>
    <row r="83" spans="1:44" ht="15" customHeight="1">
      <c r="A83" s="482"/>
      <c r="B83" s="496"/>
      <c r="C83" s="103">
        <v>77</v>
      </c>
      <c r="D83" s="50"/>
      <c r="E83" s="16"/>
      <c r="F83" s="17"/>
      <c r="G83" s="17"/>
      <c r="H83" s="17"/>
      <c r="I83" s="18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"/>
      <c r="AL83" s="17"/>
      <c r="AM83" s="63"/>
      <c r="AN83" s="63"/>
      <c r="AO83" s="63"/>
      <c r="AP83" s="63"/>
      <c r="AQ83" s="63"/>
      <c r="AR83" s="77"/>
    </row>
    <row r="84" spans="1:44" ht="15" customHeight="1">
      <c r="A84" s="482"/>
      <c r="B84" s="496"/>
      <c r="C84" s="103">
        <v>78</v>
      </c>
      <c r="D84" s="50"/>
      <c r="E84" s="16"/>
      <c r="F84" s="17"/>
      <c r="G84" s="17"/>
      <c r="H84" s="17"/>
      <c r="I84" s="18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"/>
      <c r="AL84" s="17"/>
      <c r="AM84" s="63"/>
      <c r="AN84" s="63"/>
      <c r="AO84" s="63"/>
      <c r="AP84" s="63"/>
      <c r="AQ84" s="63"/>
      <c r="AR84" s="77"/>
    </row>
    <row r="85" spans="1:44" ht="15" customHeight="1">
      <c r="A85" s="482"/>
      <c r="B85" s="514"/>
      <c r="C85" s="179">
        <v>79</v>
      </c>
      <c r="D85" s="180"/>
      <c r="E85" s="181"/>
      <c r="F85" s="182"/>
      <c r="G85" s="182"/>
      <c r="H85" s="182"/>
      <c r="I85" s="183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4"/>
      <c r="AL85" s="182"/>
      <c r="AM85" s="184"/>
      <c r="AN85" s="184"/>
      <c r="AO85" s="184"/>
      <c r="AP85" s="184"/>
      <c r="AQ85" s="184"/>
      <c r="AR85" s="185"/>
    </row>
    <row r="86" spans="1:44" ht="15" customHeight="1">
      <c r="A86" s="482"/>
      <c r="B86" s="496" t="s">
        <v>86</v>
      </c>
      <c r="C86" s="102">
        <v>80</v>
      </c>
      <c r="D86" s="55"/>
      <c r="E86" s="29"/>
      <c r="F86" s="30"/>
      <c r="G86" s="30"/>
      <c r="H86" s="30"/>
      <c r="I86" s="31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67"/>
      <c r="AL86" s="30"/>
      <c r="AM86" s="67"/>
      <c r="AN86" s="67"/>
      <c r="AO86" s="67"/>
      <c r="AP86" s="67"/>
      <c r="AQ86" s="67"/>
      <c r="AR86" s="81"/>
    </row>
    <row r="87" spans="1:44" ht="15" customHeight="1">
      <c r="A87" s="482"/>
      <c r="B87" s="496"/>
      <c r="C87" s="103">
        <v>81</v>
      </c>
      <c r="D87" s="50"/>
      <c r="E87" s="16"/>
      <c r="F87" s="17"/>
      <c r="G87" s="17"/>
      <c r="H87" s="17"/>
      <c r="I87" s="18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"/>
      <c r="AL87" s="17"/>
      <c r="AM87" s="63"/>
      <c r="AN87" s="63"/>
      <c r="AO87" s="63"/>
      <c r="AP87" s="63"/>
      <c r="AQ87" s="63"/>
      <c r="AR87" s="77"/>
    </row>
    <row r="88" spans="1:44" ht="15" customHeight="1">
      <c r="A88" s="482"/>
      <c r="B88" s="496"/>
      <c r="C88" s="103">
        <v>82</v>
      </c>
      <c r="D88" s="50"/>
      <c r="E88" s="16"/>
      <c r="F88" s="17"/>
      <c r="G88" s="17"/>
      <c r="H88" s="17"/>
      <c r="I88" s="18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"/>
      <c r="AL88" s="17"/>
      <c r="AM88" s="63"/>
      <c r="AN88" s="63"/>
      <c r="AO88" s="63"/>
      <c r="AP88" s="63"/>
      <c r="AQ88" s="63"/>
      <c r="AR88" s="77"/>
    </row>
    <row r="89" spans="1:44" ht="15" customHeight="1">
      <c r="A89" s="482"/>
      <c r="B89" s="496"/>
      <c r="C89" s="103">
        <v>83</v>
      </c>
      <c r="D89" s="50"/>
      <c r="E89" s="16"/>
      <c r="F89" s="17"/>
      <c r="G89" s="17"/>
      <c r="H89" s="17"/>
      <c r="I89" s="18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"/>
      <c r="AL89" s="17"/>
      <c r="AM89" s="63"/>
      <c r="AN89" s="63"/>
      <c r="AO89" s="63"/>
      <c r="AP89" s="63"/>
      <c r="AQ89" s="63"/>
      <c r="AR89" s="77"/>
    </row>
    <row r="90" spans="1:44" ht="15" customHeight="1">
      <c r="A90" s="482"/>
      <c r="B90" s="496"/>
      <c r="C90" s="103">
        <v>84</v>
      </c>
      <c r="D90" s="50"/>
      <c r="E90" s="16"/>
      <c r="F90" s="17"/>
      <c r="G90" s="17"/>
      <c r="H90" s="17"/>
      <c r="I90" s="18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"/>
      <c r="AL90" s="17"/>
      <c r="AM90" s="63"/>
      <c r="AN90" s="63"/>
      <c r="AO90" s="63"/>
      <c r="AP90" s="63"/>
      <c r="AQ90" s="63"/>
      <c r="AR90" s="77"/>
    </row>
    <row r="91" spans="1:44" ht="15" customHeight="1">
      <c r="A91" s="482"/>
      <c r="B91" s="496"/>
      <c r="C91" s="103">
        <v>85</v>
      </c>
      <c r="D91" s="50"/>
      <c r="E91" s="16"/>
      <c r="F91" s="17"/>
      <c r="G91" s="17"/>
      <c r="H91" s="17"/>
      <c r="I91" s="18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"/>
      <c r="AL91" s="17"/>
      <c r="AM91" s="63"/>
      <c r="AN91" s="63"/>
      <c r="AO91" s="63"/>
      <c r="AP91" s="63"/>
      <c r="AQ91" s="63"/>
      <c r="AR91" s="77"/>
    </row>
    <row r="92" spans="1:44" ht="15" customHeight="1">
      <c r="A92" s="482"/>
      <c r="B92" s="496"/>
      <c r="C92" s="103">
        <v>86</v>
      </c>
      <c r="D92" s="50"/>
      <c r="E92" s="16"/>
      <c r="F92" s="17"/>
      <c r="G92" s="17"/>
      <c r="H92" s="17"/>
      <c r="I92" s="18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"/>
      <c r="AL92" s="17"/>
      <c r="AM92" s="63"/>
      <c r="AN92" s="63"/>
      <c r="AO92" s="63"/>
      <c r="AP92" s="63"/>
      <c r="AQ92" s="63"/>
      <c r="AR92" s="77"/>
    </row>
    <row r="93" spans="1:44" ht="15" customHeight="1">
      <c r="A93" s="482"/>
      <c r="B93" s="496"/>
      <c r="C93" s="103">
        <v>87</v>
      </c>
      <c r="D93" s="50"/>
      <c r="E93" s="16"/>
      <c r="F93" s="17"/>
      <c r="G93" s="17"/>
      <c r="H93" s="17"/>
      <c r="I93" s="18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"/>
      <c r="AL93" s="17"/>
      <c r="AM93" s="63"/>
      <c r="AN93" s="63"/>
      <c r="AO93" s="63"/>
      <c r="AP93" s="63"/>
      <c r="AQ93" s="63"/>
      <c r="AR93" s="77"/>
    </row>
    <row r="94" spans="1:44" ht="15" customHeight="1">
      <c r="A94" s="482"/>
      <c r="B94" s="496"/>
      <c r="C94" s="103">
        <v>88</v>
      </c>
      <c r="D94" s="50"/>
      <c r="E94" s="16"/>
      <c r="F94" s="17"/>
      <c r="G94" s="17"/>
      <c r="H94" s="17"/>
      <c r="I94" s="18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"/>
      <c r="AL94" s="17"/>
      <c r="AM94" s="63"/>
      <c r="AN94" s="63"/>
      <c r="AO94" s="63"/>
      <c r="AP94" s="63"/>
      <c r="AQ94" s="63"/>
      <c r="AR94" s="77"/>
    </row>
    <row r="95" spans="1:44" ht="15" customHeight="1">
      <c r="A95" s="482"/>
      <c r="B95" s="496"/>
      <c r="C95" s="103">
        <v>89</v>
      </c>
      <c r="D95" s="50"/>
      <c r="E95" s="16"/>
      <c r="F95" s="17"/>
      <c r="G95" s="17"/>
      <c r="H95" s="17"/>
      <c r="I95" s="18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"/>
      <c r="AL95" s="17"/>
      <c r="AM95" s="63"/>
      <c r="AN95" s="63"/>
      <c r="AO95" s="63"/>
      <c r="AP95" s="63"/>
      <c r="AQ95" s="63"/>
      <c r="AR95" s="77"/>
    </row>
    <row r="96" spans="1:44" ht="15" customHeight="1">
      <c r="A96" s="482"/>
      <c r="B96" s="496"/>
      <c r="C96" s="103">
        <v>90</v>
      </c>
      <c r="D96" s="50"/>
      <c r="E96" s="16"/>
      <c r="F96" s="17"/>
      <c r="G96" s="17"/>
      <c r="H96" s="17"/>
      <c r="I96" s="18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"/>
      <c r="AL96" s="17"/>
      <c r="AM96" s="63"/>
      <c r="AN96" s="63"/>
      <c r="AO96" s="63"/>
      <c r="AP96" s="63"/>
      <c r="AQ96" s="63"/>
      <c r="AR96" s="77"/>
    </row>
    <row r="97" spans="1:44" ht="15" customHeight="1">
      <c r="A97" s="482"/>
      <c r="B97" s="496"/>
      <c r="C97" s="103">
        <v>91</v>
      </c>
      <c r="D97" s="50"/>
      <c r="E97" s="16"/>
      <c r="F97" s="17"/>
      <c r="G97" s="17"/>
      <c r="H97" s="17"/>
      <c r="I97" s="18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"/>
      <c r="AL97" s="17"/>
      <c r="AM97" s="63"/>
      <c r="AN97" s="63"/>
      <c r="AO97" s="63"/>
      <c r="AP97" s="63"/>
      <c r="AQ97" s="63"/>
      <c r="AR97" s="77"/>
    </row>
    <row r="98" spans="1:44" ht="15" customHeight="1">
      <c r="A98" s="482"/>
      <c r="B98" s="496"/>
      <c r="C98" s="103">
        <v>92</v>
      </c>
      <c r="D98" s="50"/>
      <c r="E98" s="16"/>
      <c r="F98" s="17"/>
      <c r="G98" s="17"/>
      <c r="H98" s="17"/>
      <c r="I98" s="18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"/>
      <c r="AL98" s="17"/>
      <c r="AM98" s="63"/>
      <c r="AN98" s="63"/>
      <c r="AO98" s="63"/>
      <c r="AP98" s="63"/>
      <c r="AQ98" s="63"/>
      <c r="AR98" s="77"/>
    </row>
    <row r="99" spans="1:44" ht="15" customHeight="1">
      <c r="A99" s="482"/>
      <c r="B99" s="496"/>
      <c r="C99" s="103">
        <v>93</v>
      </c>
      <c r="D99" s="50"/>
      <c r="E99" s="16"/>
      <c r="F99" s="17"/>
      <c r="G99" s="17"/>
      <c r="H99" s="17"/>
      <c r="I99" s="18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"/>
      <c r="AL99" s="17"/>
      <c r="AM99" s="63"/>
      <c r="AN99" s="63"/>
      <c r="AO99" s="63"/>
      <c r="AP99" s="63"/>
      <c r="AQ99" s="63"/>
      <c r="AR99" s="77"/>
    </row>
    <row r="100" spans="1:44" ht="15" customHeight="1">
      <c r="A100" s="482"/>
      <c r="B100" s="496"/>
      <c r="C100" s="103">
        <v>94</v>
      </c>
      <c r="D100" s="50"/>
      <c r="E100" s="16"/>
      <c r="F100" s="17"/>
      <c r="G100" s="17"/>
      <c r="H100" s="17"/>
      <c r="I100" s="18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"/>
      <c r="AL100" s="17"/>
      <c r="AM100" s="63"/>
      <c r="AN100" s="63"/>
      <c r="AO100" s="63"/>
      <c r="AP100" s="63"/>
      <c r="AQ100" s="63"/>
      <c r="AR100" s="77"/>
    </row>
    <row r="101" spans="1:44" ht="15" customHeight="1">
      <c r="A101" s="482"/>
      <c r="B101" s="496"/>
      <c r="C101" s="103">
        <v>95</v>
      </c>
      <c r="D101" s="50"/>
      <c r="E101" s="16"/>
      <c r="F101" s="17"/>
      <c r="G101" s="17"/>
      <c r="H101" s="17"/>
      <c r="I101" s="18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"/>
      <c r="AL101" s="17"/>
      <c r="AM101" s="63"/>
      <c r="AN101" s="63"/>
      <c r="AO101" s="63"/>
      <c r="AP101" s="63"/>
      <c r="AQ101" s="63"/>
      <c r="AR101" s="77"/>
    </row>
    <row r="102" spans="1:44" ht="15" customHeight="1">
      <c r="A102" s="482"/>
      <c r="B102" s="496"/>
      <c r="C102" s="103">
        <v>96</v>
      </c>
      <c r="D102" s="50"/>
      <c r="E102" s="16"/>
      <c r="F102" s="17"/>
      <c r="G102" s="17"/>
      <c r="H102" s="17"/>
      <c r="I102" s="18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"/>
      <c r="AL102" s="17"/>
      <c r="AM102" s="63"/>
      <c r="AN102" s="63"/>
      <c r="AO102" s="63"/>
      <c r="AP102" s="63"/>
      <c r="AQ102" s="63"/>
      <c r="AR102" s="77"/>
    </row>
    <row r="103" spans="1:44" ht="15" customHeight="1">
      <c r="A103" s="482"/>
      <c r="B103" s="496"/>
      <c r="C103" s="103">
        <v>97</v>
      </c>
      <c r="D103" s="50"/>
      <c r="E103" s="16"/>
      <c r="F103" s="17"/>
      <c r="G103" s="17"/>
      <c r="H103" s="17"/>
      <c r="I103" s="18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"/>
      <c r="AL103" s="17"/>
      <c r="AM103" s="63"/>
      <c r="AN103" s="63"/>
      <c r="AO103" s="63"/>
      <c r="AP103" s="63"/>
      <c r="AQ103" s="63"/>
      <c r="AR103" s="77"/>
    </row>
    <row r="104" spans="1:44" ht="15" customHeight="1">
      <c r="A104" s="482"/>
      <c r="B104" s="496"/>
      <c r="C104" s="103">
        <v>98</v>
      </c>
      <c r="D104" s="50"/>
      <c r="E104" s="16"/>
      <c r="F104" s="17"/>
      <c r="G104" s="17"/>
      <c r="H104" s="17"/>
      <c r="I104" s="18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"/>
      <c r="AL104" s="17"/>
      <c r="AM104" s="63"/>
      <c r="AN104" s="63"/>
      <c r="AO104" s="63"/>
      <c r="AP104" s="63"/>
      <c r="AQ104" s="63"/>
      <c r="AR104" s="77"/>
    </row>
    <row r="105" spans="1:44" ht="15" customHeight="1">
      <c r="A105" s="482"/>
      <c r="B105" s="496"/>
      <c r="C105" s="103">
        <v>99</v>
      </c>
      <c r="D105" s="50"/>
      <c r="E105" s="16"/>
      <c r="F105" s="17"/>
      <c r="G105" s="17"/>
      <c r="H105" s="17"/>
      <c r="I105" s="18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"/>
      <c r="AL105" s="17"/>
      <c r="AM105" s="63"/>
      <c r="AN105" s="63"/>
      <c r="AO105" s="63"/>
      <c r="AP105" s="63"/>
      <c r="AQ105" s="63"/>
      <c r="AR105" s="77"/>
    </row>
    <row r="106" spans="1:44" ht="15" customHeight="1">
      <c r="A106" s="482"/>
      <c r="B106" s="496"/>
      <c r="C106" s="103">
        <v>100</v>
      </c>
      <c r="D106" s="50"/>
      <c r="E106" s="16"/>
      <c r="F106" s="17"/>
      <c r="G106" s="17"/>
      <c r="H106" s="17"/>
      <c r="I106" s="18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"/>
      <c r="AL106" s="17"/>
      <c r="AM106" s="63"/>
      <c r="AN106" s="63"/>
      <c r="AO106" s="63"/>
      <c r="AP106" s="63"/>
      <c r="AQ106" s="63"/>
      <c r="AR106" s="77"/>
    </row>
    <row r="107" spans="1:44" ht="15" customHeight="1">
      <c r="A107" s="482"/>
      <c r="B107" s="496"/>
      <c r="C107" s="103">
        <v>101</v>
      </c>
      <c r="D107" s="50"/>
      <c r="E107" s="16"/>
      <c r="F107" s="17"/>
      <c r="G107" s="17"/>
      <c r="H107" s="17"/>
      <c r="I107" s="18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"/>
      <c r="AL107" s="17"/>
      <c r="AM107" s="63"/>
      <c r="AN107" s="63"/>
      <c r="AO107" s="63"/>
      <c r="AP107" s="63"/>
      <c r="AQ107" s="63"/>
      <c r="AR107" s="77"/>
    </row>
    <row r="108" spans="1:44" ht="15" customHeight="1">
      <c r="A108" s="482"/>
      <c r="B108" s="496"/>
      <c r="C108" s="103">
        <v>102</v>
      </c>
      <c r="D108" s="50"/>
      <c r="E108" s="16"/>
      <c r="F108" s="17"/>
      <c r="G108" s="17"/>
      <c r="H108" s="17"/>
      <c r="I108" s="18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"/>
      <c r="AL108" s="17"/>
      <c r="AM108" s="63"/>
      <c r="AN108" s="63"/>
      <c r="AO108" s="63"/>
      <c r="AP108" s="63"/>
      <c r="AQ108" s="63"/>
      <c r="AR108" s="77"/>
    </row>
    <row r="109" spans="1:44" ht="15" customHeight="1">
      <c r="A109" s="482"/>
      <c r="B109" s="496"/>
      <c r="C109" s="103">
        <v>103</v>
      </c>
      <c r="D109" s="50"/>
      <c r="E109" s="16"/>
      <c r="F109" s="17"/>
      <c r="G109" s="17"/>
      <c r="H109" s="17"/>
      <c r="I109" s="18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"/>
      <c r="AL109" s="17"/>
      <c r="AM109" s="63"/>
      <c r="AN109" s="63"/>
      <c r="AO109" s="63"/>
      <c r="AP109" s="63"/>
      <c r="AQ109" s="63"/>
      <c r="AR109" s="77"/>
    </row>
    <row r="110" spans="1:44" ht="15" customHeight="1">
      <c r="A110" s="482"/>
      <c r="B110" s="496"/>
      <c r="C110" s="103">
        <v>104</v>
      </c>
      <c r="D110" s="50"/>
      <c r="E110" s="16"/>
      <c r="F110" s="17"/>
      <c r="G110" s="17"/>
      <c r="H110" s="17"/>
      <c r="I110" s="18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"/>
      <c r="AL110" s="17"/>
      <c r="AM110" s="63"/>
      <c r="AN110" s="63"/>
      <c r="AO110" s="63"/>
      <c r="AP110" s="63"/>
      <c r="AQ110" s="63"/>
      <c r="AR110" s="77"/>
    </row>
    <row r="111" spans="1:44" ht="15" customHeight="1">
      <c r="A111" s="482"/>
      <c r="B111" s="496"/>
      <c r="C111" s="104">
        <v>105</v>
      </c>
      <c r="D111" s="51"/>
      <c r="E111" s="19"/>
      <c r="F111" s="20"/>
      <c r="G111" s="20"/>
      <c r="H111" s="20"/>
      <c r="I111" s="21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64"/>
      <c r="AL111" s="20"/>
      <c r="AM111" s="64"/>
      <c r="AN111" s="64"/>
      <c r="AO111" s="64"/>
      <c r="AP111" s="64"/>
      <c r="AQ111" s="64"/>
      <c r="AR111" s="78"/>
    </row>
    <row r="112" spans="1:44" ht="15" customHeight="1">
      <c r="A112" s="482"/>
      <c r="B112" s="515" t="s">
        <v>135</v>
      </c>
      <c r="C112" s="102">
        <v>106</v>
      </c>
      <c r="D112" s="55"/>
      <c r="E112" s="29"/>
      <c r="F112" s="30"/>
      <c r="G112" s="30"/>
      <c r="H112" s="30"/>
      <c r="I112" s="3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67"/>
      <c r="AL112" s="30"/>
      <c r="AM112" s="67"/>
      <c r="AN112" s="67"/>
      <c r="AO112" s="67"/>
      <c r="AP112" s="67"/>
      <c r="AQ112" s="67"/>
      <c r="AR112" s="81"/>
    </row>
    <row r="113" spans="1:44" ht="15" customHeight="1">
      <c r="A113" s="482"/>
      <c r="B113" s="496"/>
      <c r="C113" s="103">
        <v>107</v>
      </c>
      <c r="D113" s="50"/>
      <c r="E113" s="16"/>
      <c r="F113" s="17"/>
      <c r="G113" s="17"/>
      <c r="H113" s="17"/>
      <c r="I113" s="18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"/>
      <c r="AL113" s="17"/>
      <c r="AM113" s="63"/>
      <c r="AN113" s="63"/>
      <c r="AO113" s="63"/>
      <c r="AP113" s="63"/>
      <c r="AQ113" s="63"/>
      <c r="AR113" s="77"/>
    </row>
    <row r="114" spans="1:44" ht="15" customHeight="1">
      <c r="A114" s="482"/>
      <c r="B114" s="496"/>
      <c r="C114" s="103">
        <v>108</v>
      </c>
      <c r="D114" s="50"/>
      <c r="E114" s="16"/>
      <c r="F114" s="17"/>
      <c r="G114" s="17"/>
      <c r="H114" s="17"/>
      <c r="I114" s="18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"/>
      <c r="AL114" s="17"/>
      <c r="AM114" s="63"/>
      <c r="AN114" s="63"/>
      <c r="AO114" s="63"/>
      <c r="AP114" s="63"/>
      <c r="AQ114" s="63"/>
      <c r="AR114" s="77"/>
    </row>
    <row r="115" spans="1:44" ht="15" customHeight="1">
      <c r="A115" s="482"/>
      <c r="B115" s="496"/>
      <c r="C115" s="105">
        <v>109</v>
      </c>
      <c r="D115" s="54"/>
      <c r="E115" s="26"/>
      <c r="F115" s="27"/>
      <c r="G115" s="27"/>
      <c r="H115" s="27"/>
      <c r="I115" s="28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66"/>
      <c r="AL115" s="27"/>
      <c r="AM115" s="66"/>
      <c r="AN115" s="66"/>
      <c r="AO115" s="66"/>
      <c r="AP115" s="66"/>
      <c r="AQ115" s="66"/>
      <c r="AR115" s="80"/>
    </row>
    <row r="116" spans="1:44" ht="15" customHeight="1">
      <c r="A116" s="482"/>
      <c r="B116" s="496"/>
      <c r="C116" s="103">
        <v>110</v>
      </c>
      <c r="D116" s="50"/>
      <c r="E116" s="16"/>
      <c r="F116" s="17"/>
      <c r="G116" s="17"/>
      <c r="H116" s="17"/>
      <c r="I116" s="18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"/>
      <c r="AL116" s="17"/>
      <c r="AM116" s="63"/>
      <c r="AN116" s="63"/>
      <c r="AO116" s="63"/>
      <c r="AP116" s="63"/>
      <c r="AQ116" s="63"/>
      <c r="AR116" s="77"/>
    </row>
    <row r="117" spans="1:44" ht="15" customHeight="1">
      <c r="A117" s="482"/>
      <c r="B117" s="496"/>
      <c r="C117" s="103">
        <v>111</v>
      </c>
      <c r="D117" s="50"/>
      <c r="E117" s="16"/>
      <c r="F117" s="17"/>
      <c r="G117" s="17"/>
      <c r="H117" s="17"/>
      <c r="I117" s="18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"/>
      <c r="AL117" s="17"/>
      <c r="AM117" s="63"/>
      <c r="AN117" s="63"/>
      <c r="AO117" s="63"/>
      <c r="AP117" s="63"/>
      <c r="AQ117" s="63"/>
      <c r="AR117" s="77"/>
    </row>
    <row r="118" spans="1:44" ht="15" customHeight="1">
      <c r="A118" s="482"/>
      <c r="B118" s="496"/>
      <c r="C118" s="103">
        <v>112</v>
      </c>
      <c r="D118" s="50"/>
      <c r="E118" s="16"/>
      <c r="F118" s="17"/>
      <c r="G118" s="17"/>
      <c r="H118" s="17"/>
      <c r="I118" s="1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"/>
      <c r="AL118" s="17"/>
      <c r="AM118" s="63"/>
      <c r="AN118" s="63"/>
      <c r="AO118" s="63"/>
      <c r="AP118" s="63"/>
      <c r="AQ118" s="63"/>
      <c r="AR118" s="77"/>
    </row>
    <row r="119" spans="1:44" ht="15" customHeight="1" thickBot="1">
      <c r="A119" s="483"/>
      <c r="B119" s="500"/>
      <c r="C119" s="106">
        <v>113</v>
      </c>
      <c r="D119" s="53"/>
      <c r="E119" s="23"/>
      <c r="F119" s="24"/>
      <c r="G119" s="24"/>
      <c r="H119" s="24"/>
      <c r="I119" s="25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65"/>
      <c r="AL119" s="24"/>
      <c r="AM119" s="65"/>
      <c r="AN119" s="65"/>
      <c r="AO119" s="65"/>
      <c r="AP119" s="65"/>
      <c r="AQ119" s="65"/>
      <c r="AR119" s="79"/>
    </row>
    <row r="120" spans="1:44" ht="15" customHeight="1" thickBot="1">
      <c r="A120" s="510" t="s">
        <v>50</v>
      </c>
      <c r="B120" s="492" t="s">
        <v>145</v>
      </c>
      <c r="C120" s="114">
        <v>114</v>
      </c>
      <c r="D120" s="52"/>
      <c r="E120" s="22"/>
      <c r="F120" s="15"/>
      <c r="G120" s="15"/>
      <c r="H120" s="15"/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62"/>
      <c r="AL120" s="15"/>
      <c r="AM120" s="62"/>
      <c r="AN120" s="62"/>
      <c r="AO120" s="62"/>
      <c r="AP120" s="62"/>
      <c r="AQ120" s="62"/>
      <c r="AR120" s="76"/>
    </row>
    <row r="121" spans="1:44" ht="15" customHeight="1" thickBot="1">
      <c r="A121" s="510"/>
      <c r="B121" s="493"/>
      <c r="C121" s="103">
        <v>115</v>
      </c>
      <c r="D121" s="51"/>
      <c r="E121" s="16"/>
      <c r="F121" s="17"/>
      <c r="G121" s="17"/>
      <c r="H121" s="17"/>
      <c r="I121" s="18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"/>
      <c r="AL121" s="17"/>
      <c r="AM121" s="63"/>
      <c r="AN121" s="63"/>
      <c r="AO121" s="63"/>
      <c r="AP121" s="63"/>
      <c r="AQ121" s="63"/>
      <c r="AR121" s="77"/>
    </row>
    <row r="122" spans="1:44" ht="15" customHeight="1" thickBot="1">
      <c r="A122" s="510"/>
      <c r="B122" s="493"/>
      <c r="C122" s="103">
        <v>116</v>
      </c>
      <c r="D122" s="50"/>
      <c r="E122" s="16"/>
      <c r="F122" s="17"/>
      <c r="G122" s="17"/>
      <c r="H122" s="17"/>
      <c r="I122" s="18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"/>
      <c r="AL122" s="17"/>
      <c r="AM122" s="63"/>
      <c r="AN122" s="63"/>
      <c r="AO122" s="63"/>
      <c r="AP122" s="63"/>
      <c r="AQ122" s="63"/>
      <c r="AR122" s="77"/>
    </row>
    <row r="123" spans="1:44" ht="15" customHeight="1" thickBot="1">
      <c r="A123" s="510"/>
      <c r="B123" s="493" t="s">
        <v>146</v>
      </c>
      <c r="C123" s="105">
        <v>117</v>
      </c>
      <c r="D123" s="54"/>
      <c r="E123" s="26"/>
      <c r="F123" s="27"/>
      <c r="G123" s="27"/>
      <c r="H123" s="27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66"/>
      <c r="AL123" s="27"/>
      <c r="AM123" s="66"/>
      <c r="AN123" s="66"/>
      <c r="AO123" s="66"/>
      <c r="AP123" s="66"/>
      <c r="AQ123" s="66"/>
      <c r="AR123" s="80"/>
    </row>
    <row r="124" spans="1:44" ht="15" customHeight="1" thickBot="1">
      <c r="A124" s="510"/>
      <c r="B124" s="493"/>
      <c r="C124" s="103">
        <v>118</v>
      </c>
      <c r="D124" s="50"/>
      <c r="E124" s="16"/>
      <c r="F124" s="17"/>
      <c r="G124" s="17"/>
      <c r="H124" s="17"/>
      <c r="I124" s="18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"/>
      <c r="AL124" s="17"/>
      <c r="AM124" s="63"/>
      <c r="AN124" s="63"/>
      <c r="AO124" s="63"/>
      <c r="AP124" s="63"/>
      <c r="AQ124" s="63"/>
      <c r="AR124" s="77"/>
    </row>
    <row r="125" spans="1:44" ht="15" customHeight="1" thickBot="1">
      <c r="A125" s="510"/>
      <c r="B125" s="493"/>
      <c r="C125" s="103">
        <v>119</v>
      </c>
      <c r="D125" s="50"/>
      <c r="E125" s="16"/>
      <c r="F125" s="17"/>
      <c r="G125" s="17"/>
      <c r="H125" s="17"/>
      <c r="I125" s="18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"/>
      <c r="AL125" s="17"/>
      <c r="AM125" s="63"/>
      <c r="AN125" s="63"/>
      <c r="AO125" s="63"/>
      <c r="AP125" s="63"/>
      <c r="AQ125" s="63"/>
      <c r="AR125" s="77"/>
    </row>
    <row r="126" spans="1:44" ht="15" customHeight="1" thickBot="1">
      <c r="A126" s="510"/>
      <c r="B126" s="493" t="s">
        <v>147</v>
      </c>
      <c r="C126" s="103">
        <v>120</v>
      </c>
      <c r="D126" s="50"/>
      <c r="E126" s="16"/>
      <c r="F126" s="17"/>
      <c r="G126" s="17"/>
      <c r="H126" s="17"/>
      <c r="I126" s="18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"/>
      <c r="AL126" s="17"/>
      <c r="AM126" s="63"/>
      <c r="AN126" s="63"/>
      <c r="AO126" s="63"/>
      <c r="AP126" s="63"/>
      <c r="AQ126" s="63"/>
      <c r="AR126" s="77"/>
    </row>
    <row r="127" spans="1:44" ht="15" customHeight="1" thickBot="1">
      <c r="A127" s="510"/>
      <c r="B127" s="493"/>
      <c r="C127" s="103">
        <v>121</v>
      </c>
      <c r="D127" s="50"/>
      <c r="E127" s="16"/>
      <c r="F127" s="17"/>
      <c r="G127" s="17"/>
      <c r="H127" s="17"/>
      <c r="I127" s="18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"/>
      <c r="AL127" s="17"/>
      <c r="AM127" s="63"/>
      <c r="AN127" s="63"/>
      <c r="AO127" s="63"/>
      <c r="AP127" s="63"/>
      <c r="AQ127" s="63"/>
      <c r="AR127" s="77"/>
    </row>
    <row r="128" spans="1:44" ht="15" customHeight="1" thickBot="1">
      <c r="A128" s="510"/>
      <c r="B128" s="493"/>
      <c r="C128" s="103">
        <v>122</v>
      </c>
      <c r="D128" s="50"/>
      <c r="E128" s="16"/>
      <c r="F128" s="17"/>
      <c r="G128" s="17"/>
      <c r="H128" s="17"/>
      <c r="I128" s="18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"/>
      <c r="AL128" s="17"/>
      <c r="AM128" s="63"/>
      <c r="AN128" s="63"/>
      <c r="AO128" s="63"/>
      <c r="AP128" s="63"/>
      <c r="AQ128" s="63"/>
      <c r="AR128" s="77"/>
    </row>
    <row r="129" spans="1:44" ht="15" customHeight="1" thickBot="1">
      <c r="A129" s="510"/>
      <c r="B129" s="493" t="s">
        <v>148</v>
      </c>
      <c r="C129" s="103">
        <v>123</v>
      </c>
      <c r="D129" s="50"/>
      <c r="E129" s="16"/>
      <c r="F129" s="17"/>
      <c r="G129" s="17"/>
      <c r="H129" s="17"/>
      <c r="I129" s="18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"/>
      <c r="AL129" s="17"/>
      <c r="AM129" s="63"/>
      <c r="AN129" s="63"/>
      <c r="AO129" s="63"/>
      <c r="AP129" s="63"/>
      <c r="AQ129" s="63"/>
      <c r="AR129" s="77"/>
    </row>
    <row r="130" spans="1:44" ht="15" customHeight="1" thickBot="1">
      <c r="A130" s="510"/>
      <c r="B130" s="493"/>
      <c r="C130" s="103">
        <v>124</v>
      </c>
      <c r="D130" s="50"/>
      <c r="E130" s="16"/>
      <c r="F130" s="17"/>
      <c r="G130" s="17"/>
      <c r="H130" s="17"/>
      <c r="I130" s="18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"/>
      <c r="AL130" s="17"/>
      <c r="AM130" s="63"/>
      <c r="AN130" s="63"/>
      <c r="AO130" s="63"/>
      <c r="AP130" s="63"/>
      <c r="AQ130" s="63"/>
      <c r="AR130" s="77"/>
    </row>
    <row r="131" spans="1:44" ht="15" customHeight="1" thickBot="1">
      <c r="A131" s="510"/>
      <c r="B131" s="494"/>
      <c r="C131" s="106">
        <v>125</v>
      </c>
      <c r="D131" s="53"/>
      <c r="E131" s="23"/>
      <c r="F131" s="24"/>
      <c r="G131" s="24"/>
      <c r="H131" s="24"/>
      <c r="I131" s="32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68"/>
      <c r="AL131" s="33"/>
      <c r="AM131" s="68"/>
      <c r="AN131" s="68"/>
      <c r="AO131" s="68"/>
      <c r="AP131" s="68"/>
      <c r="AQ131" s="68"/>
      <c r="AR131" s="82"/>
    </row>
    <row r="132" spans="1:44">
      <c r="N132" s="84"/>
      <c r="Z132" s="84"/>
    </row>
  </sheetData>
  <mergeCells count="27">
    <mergeCell ref="A22:A61"/>
    <mergeCell ref="A62:A66"/>
    <mergeCell ref="A70:A119"/>
    <mergeCell ref="B22:B33"/>
    <mergeCell ref="B34:B41"/>
    <mergeCell ref="B42:B51"/>
    <mergeCell ref="B52:B61"/>
    <mergeCell ref="B62:B66"/>
    <mergeCell ref="A67:XFD67"/>
    <mergeCell ref="B70:B79"/>
    <mergeCell ref="B80:B85"/>
    <mergeCell ref="B86:B111"/>
    <mergeCell ref="B112:B119"/>
    <mergeCell ref="A120:A131"/>
    <mergeCell ref="B120:B122"/>
    <mergeCell ref="B123:B125"/>
    <mergeCell ref="B126:B128"/>
    <mergeCell ref="B129:B131"/>
    <mergeCell ref="E1:AQ1"/>
    <mergeCell ref="B4:B5"/>
    <mergeCell ref="A2:A3"/>
    <mergeCell ref="D2:D3"/>
    <mergeCell ref="C2:C3"/>
    <mergeCell ref="B2:B3"/>
    <mergeCell ref="A4:A21"/>
    <mergeCell ref="B6:B9"/>
    <mergeCell ref="B10:B21"/>
  </mergeCells>
  <phoneticPr fontId="2"/>
  <pageMargins left="0.2" right="0.2" top="0.28000000000000003" bottom="0.45" header="0.28999999999999998" footer="0.19"/>
  <pageSetup paperSize="9" scale="52" orientation="landscape" verticalDpi="300" r:id="rId1"/>
  <rowBreaks count="1" manualBreakCount="1">
    <brk id="66" max="16383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 tint="0.79998168889431442"/>
  </sheetPr>
  <dimension ref="A1:AU132"/>
  <sheetViews>
    <sheetView view="pageBreakPreview" zoomScale="85" zoomScaleNormal="80" zoomScaleSheetLayoutView="85" zoomScalePageLayoutView="80" workbookViewId="0">
      <selection activeCell="D3" sqref="D3:AQ3"/>
    </sheetView>
  </sheetViews>
  <sheetFormatPr defaultColWidth="8.875" defaultRowHeight="13.5"/>
  <cols>
    <col min="1" max="2" width="3.5" customWidth="1"/>
    <col min="3" max="3" width="4" style="11" customWidth="1"/>
    <col min="4" max="43" width="5.625" customWidth="1"/>
    <col min="44" max="47" width="5.375" customWidth="1"/>
  </cols>
  <sheetData>
    <row r="1" spans="1:47" ht="20.25" customHeight="1" thickBot="1">
      <c r="A1" s="1"/>
      <c r="B1" s="1"/>
      <c r="C1" s="111"/>
      <c r="D1" s="484" t="s">
        <v>13</v>
      </c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171"/>
      <c r="AR1" s="1"/>
      <c r="AS1" s="1"/>
      <c r="AT1" s="1"/>
      <c r="AU1" s="1"/>
    </row>
    <row r="2" spans="1:47" ht="14.25" thickBot="1">
      <c r="A2" s="485" t="s">
        <v>46</v>
      </c>
      <c r="B2" s="485" t="s">
        <v>47</v>
      </c>
      <c r="C2" s="485" t="s">
        <v>107</v>
      </c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61">
        <v>39</v>
      </c>
      <c r="AQ2" s="10">
        <v>40</v>
      </c>
      <c r="AR2" s="518" t="s">
        <v>40</v>
      </c>
      <c r="AS2" s="520" t="s">
        <v>41</v>
      </c>
      <c r="AT2" s="520" t="s">
        <v>42</v>
      </c>
      <c r="AU2" s="516" t="s">
        <v>43</v>
      </c>
    </row>
    <row r="3" spans="1:47" ht="27.75" customHeight="1" thickBot="1">
      <c r="A3" s="486"/>
      <c r="B3" s="486"/>
      <c r="C3" s="486"/>
      <c r="D3" s="420">
        <f>②解答入力!E3</f>
        <v>0</v>
      </c>
      <c r="E3" s="421">
        <f>②解答入力!F3</f>
        <v>0</v>
      </c>
      <c r="F3" s="421">
        <f>②解答入力!G3</f>
        <v>0</v>
      </c>
      <c r="G3" s="421">
        <f>②解答入力!H3</f>
        <v>0</v>
      </c>
      <c r="H3" s="421">
        <f>②解答入力!I3</f>
        <v>0</v>
      </c>
      <c r="I3" s="421">
        <f>②解答入力!J3</f>
        <v>0</v>
      </c>
      <c r="J3" s="421">
        <f>②解答入力!K3</f>
        <v>0</v>
      </c>
      <c r="K3" s="421">
        <f>②解答入力!L3</f>
        <v>0</v>
      </c>
      <c r="L3" s="421">
        <f>②解答入力!M3</f>
        <v>0</v>
      </c>
      <c r="M3" s="421">
        <f>②解答入力!N3</f>
        <v>0</v>
      </c>
      <c r="N3" s="421">
        <f>②解答入力!O3</f>
        <v>0</v>
      </c>
      <c r="O3" s="421">
        <f>②解答入力!P3</f>
        <v>0</v>
      </c>
      <c r="P3" s="421">
        <f>②解答入力!Q3</f>
        <v>0</v>
      </c>
      <c r="Q3" s="421">
        <f>②解答入力!R3</f>
        <v>0</v>
      </c>
      <c r="R3" s="421">
        <f>②解答入力!S3</f>
        <v>0</v>
      </c>
      <c r="S3" s="421">
        <f>②解答入力!T3</f>
        <v>0</v>
      </c>
      <c r="T3" s="421">
        <f>②解答入力!U3</f>
        <v>0</v>
      </c>
      <c r="U3" s="421">
        <f>②解答入力!V3</f>
        <v>0</v>
      </c>
      <c r="V3" s="421">
        <f>②解答入力!W3</f>
        <v>0</v>
      </c>
      <c r="W3" s="421">
        <f>②解答入力!X3</f>
        <v>0</v>
      </c>
      <c r="X3" s="421">
        <f>②解答入力!Y3</f>
        <v>0</v>
      </c>
      <c r="Y3" s="421">
        <f>②解答入力!Z3</f>
        <v>0</v>
      </c>
      <c r="Z3" s="421">
        <f>②解答入力!AA3</f>
        <v>0</v>
      </c>
      <c r="AA3" s="421">
        <f>②解答入力!AB3</f>
        <v>0</v>
      </c>
      <c r="AB3" s="421">
        <f>②解答入力!AC3</f>
        <v>0</v>
      </c>
      <c r="AC3" s="421">
        <f>②解答入力!AD3</f>
        <v>0</v>
      </c>
      <c r="AD3" s="421">
        <f>②解答入力!AE3</f>
        <v>0</v>
      </c>
      <c r="AE3" s="421">
        <f>②解答入力!AF3</f>
        <v>0</v>
      </c>
      <c r="AF3" s="421">
        <f>②解答入力!AG3</f>
        <v>0</v>
      </c>
      <c r="AG3" s="421">
        <f>②解答入力!AH3</f>
        <v>0</v>
      </c>
      <c r="AH3" s="421">
        <f>②解答入力!AI3</f>
        <v>0</v>
      </c>
      <c r="AI3" s="421">
        <f>②解答入力!AJ3</f>
        <v>0</v>
      </c>
      <c r="AJ3" s="421">
        <f>②解答入力!AK3</f>
        <v>0</v>
      </c>
      <c r="AK3" s="421">
        <f>②解答入力!AL3</f>
        <v>0</v>
      </c>
      <c r="AL3" s="421">
        <f>②解答入力!AM3</f>
        <v>0</v>
      </c>
      <c r="AM3" s="421">
        <f>②解答入力!AN3</f>
        <v>0</v>
      </c>
      <c r="AN3" s="421">
        <f>②解答入力!AO3</f>
        <v>0</v>
      </c>
      <c r="AO3" s="421">
        <f>②解答入力!AP3</f>
        <v>0</v>
      </c>
      <c r="AP3" s="421">
        <f>②解答入力!AQ3</f>
        <v>0</v>
      </c>
      <c r="AQ3" s="422">
        <f>②解答入力!AR3</f>
        <v>0</v>
      </c>
      <c r="AR3" s="519"/>
      <c r="AS3" s="521"/>
      <c r="AT3" s="521"/>
      <c r="AU3" s="517"/>
    </row>
    <row r="4" spans="1:47" ht="17.100000000000001" customHeight="1">
      <c r="A4" s="501" t="s">
        <v>48</v>
      </c>
      <c r="B4" s="501" t="s">
        <v>62</v>
      </c>
      <c r="C4" s="186">
        <v>1</v>
      </c>
      <c r="D4" s="34" t="str">
        <f>IF(AND(②解答入力!$D4&lt;&gt;"",②解答入力!E4&lt;&gt;""),IF(②解答入力!$D4=②解答入力!E4,1,0),"")</f>
        <v/>
      </c>
      <c r="E4" s="35" t="str">
        <f>IF(AND(②解答入力!$D4&lt;&gt;"",②解答入力!F4&lt;&gt;""),IF(②解答入力!$D4=②解答入力!F4,1,0),"")</f>
        <v/>
      </c>
      <c r="F4" s="35" t="str">
        <f>IF(AND(②解答入力!$D4&lt;&gt;"",②解答入力!G4&lt;&gt;""),IF(②解答入力!$D4=②解答入力!G4,1,0),"")</f>
        <v/>
      </c>
      <c r="G4" s="35" t="str">
        <f>IF(AND(②解答入力!$D4&lt;&gt;"",②解答入力!H4&lt;&gt;""),IF(②解答入力!$D4=②解答入力!H4,1,0),"")</f>
        <v/>
      </c>
      <c r="H4" s="35" t="str">
        <f>IF(AND(②解答入力!$D4&lt;&gt;"",②解答入力!I4&lt;&gt;""),IF(②解答入力!$D4=②解答入力!I4,1,0),"")</f>
        <v/>
      </c>
      <c r="I4" s="35" t="str">
        <f>IF(AND(②解答入力!$D4&lt;&gt;"",②解答入力!J4&lt;&gt;""),IF(②解答入力!$D4=②解答入力!J4,1,0),"")</f>
        <v/>
      </c>
      <c r="J4" s="35" t="str">
        <f>IF(AND(②解答入力!$D4&lt;&gt;"",②解答入力!K4&lt;&gt;""),IF(②解答入力!$D4=②解答入力!K4,1,0),"")</f>
        <v/>
      </c>
      <c r="K4" s="35" t="str">
        <f>IF(AND(②解答入力!$D4&lt;&gt;"",②解答入力!L4&lt;&gt;""),IF(②解答入力!$D4=②解答入力!L4,1,0),"")</f>
        <v/>
      </c>
      <c r="L4" s="35" t="str">
        <f>IF(AND(②解答入力!$D4&lt;&gt;"",②解答入力!M4&lt;&gt;""),IF(②解答入力!$D4=②解答入力!M4,1,0),"")</f>
        <v/>
      </c>
      <c r="M4" s="35" t="str">
        <f>IF(AND(②解答入力!$D4&lt;&gt;"",②解答入力!N4&lt;&gt;""),IF(②解答入力!$D4=②解答入力!N4,1,0),"")</f>
        <v/>
      </c>
      <c r="N4" s="35" t="str">
        <f>IF(AND(②解答入力!$D4&lt;&gt;"",②解答入力!O4&lt;&gt;""),IF(②解答入力!$D4=②解答入力!O4,1,0),"")</f>
        <v/>
      </c>
      <c r="O4" s="35" t="str">
        <f>IF(AND(②解答入力!$D4&lt;&gt;"",②解答入力!P4&lt;&gt;""),IF(②解答入力!$D4=②解答入力!P4,1,0),"")</f>
        <v/>
      </c>
      <c r="P4" s="35" t="str">
        <f>IF(AND(②解答入力!$D4&lt;&gt;"",②解答入力!Q4&lt;&gt;""),IF(②解答入力!$D4=②解答入力!Q4,1,0),"")</f>
        <v/>
      </c>
      <c r="Q4" s="35" t="str">
        <f>IF(AND(②解答入力!$D4&lt;&gt;"",②解答入力!R4&lt;&gt;""),IF(②解答入力!$D4=②解答入力!R4,1,0),"")</f>
        <v/>
      </c>
      <c r="R4" s="35" t="str">
        <f>IF(AND(②解答入力!$D4&lt;&gt;"",②解答入力!S4&lt;&gt;""),IF(②解答入力!$D4=②解答入力!S4,1,0),"")</f>
        <v/>
      </c>
      <c r="S4" s="35" t="str">
        <f>IF(AND(②解答入力!$D4&lt;&gt;"",②解答入力!T4&lt;&gt;""),IF(②解答入力!$D4=②解答入力!T4,1,0),"")</f>
        <v/>
      </c>
      <c r="T4" s="35" t="str">
        <f>IF(AND(②解答入力!$D4&lt;&gt;"",②解答入力!U4&lt;&gt;""),IF(②解答入力!$D4=②解答入力!U4,1,0),"")</f>
        <v/>
      </c>
      <c r="U4" s="35" t="str">
        <f>IF(AND(②解答入力!$D4&lt;&gt;"",②解答入力!V4&lt;&gt;""),IF(②解答入力!$D4=②解答入力!V4,1,0),"")</f>
        <v/>
      </c>
      <c r="V4" s="35" t="str">
        <f>IF(AND(②解答入力!$D4&lt;&gt;"",②解答入力!W4&lt;&gt;""),IF(②解答入力!$D4=②解答入力!W4,1,0),"")</f>
        <v/>
      </c>
      <c r="W4" s="35" t="str">
        <f>IF(AND(②解答入力!$D4&lt;&gt;"",②解答入力!X4&lt;&gt;""),IF(②解答入力!$D4=②解答入力!X4,1,0),"")</f>
        <v/>
      </c>
      <c r="X4" s="35" t="str">
        <f>IF(AND(②解答入力!$D4&lt;&gt;"",②解答入力!Y4&lt;&gt;""),IF(②解答入力!$D4=②解答入力!Y4,1,0),"")</f>
        <v/>
      </c>
      <c r="Y4" s="35" t="str">
        <f>IF(AND(②解答入力!$D4&lt;&gt;"",②解答入力!Z4&lt;&gt;""),IF(②解答入力!$D4=②解答入力!Z4,1,0),"")</f>
        <v/>
      </c>
      <c r="Z4" s="35" t="str">
        <f>IF(AND(②解答入力!$D4&lt;&gt;"",②解答入力!AA4&lt;&gt;""),IF(②解答入力!$D4=②解答入力!AA4,1,0),"")</f>
        <v/>
      </c>
      <c r="AA4" s="35" t="str">
        <f>IF(AND(②解答入力!$D4&lt;&gt;"",②解答入力!AB4&lt;&gt;""),IF(②解答入力!$D4=②解答入力!AB4,1,0),"")</f>
        <v/>
      </c>
      <c r="AB4" s="35" t="str">
        <f>IF(AND(②解答入力!$D4&lt;&gt;"",②解答入力!AC4&lt;&gt;""),IF(②解答入力!$D4=②解答入力!AC4,1,0),"")</f>
        <v/>
      </c>
      <c r="AC4" s="35" t="str">
        <f>IF(AND(②解答入力!$D4&lt;&gt;"",②解答入力!AD4&lt;&gt;""),IF(②解答入力!$D4=②解答入力!AD4,1,0),"")</f>
        <v/>
      </c>
      <c r="AD4" s="35" t="str">
        <f>IF(AND(②解答入力!$D4&lt;&gt;"",②解答入力!AE4&lt;&gt;""),IF(②解答入力!$D4=②解答入力!AE4,1,0),"")</f>
        <v/>
      </c>
      <c r="AE4" s="35" t="str">
        <f>IF(AND(②解答入力!$D4&lt;&gt;"",②解答入力!AF4&lt;&gt;""),IF(②解答入力!$D4=②解答入力!AF4,1,0),"")</f>
        <v/>
      </c>
      <c r="AF4" s="35" t="str">
        <f>IF(AND(②解答入力!$D4&lt;&gt;"",②解答入力!AG4&lt;&gt;""),IF(②解答入力!$D4=②解答入力!AG4,1,0),"")</f>
        <v/>
      </c>
      <c r="AG4" s="35" t="str">
        <f>IF(AND(②解答入力!$D4&lt;&gt;"",②解答入力!AH4&lt;&gt;""),IF(②解答入力!$D4=②解答入力!AH4,1,0),"")</f>
        <v/>
      </c>
      <c r="AH4" s="35" t="str">
        <f>IF(AND(②解答入力!$D4&lt;&gt;"",②解答入力!AI4&lt;&gt;""),IF(②解答入力!$D4=②解答入力!AI4,1,0),"")</f>
        <v/>
      </c>
      <c r="AI4" s="35" t="str">
        <f>IF(AND(②解答入力!$D4&lt;&gt;"",②解答入力!AJ4&lt;&gt;""),IF(②解答入力!$D4=②解答入力!AJ4,1,0),"")</f>
        <v/>
      </c>
      <c r="AJ4" s="69" t="str">
        <f>IF(AND(②解答入力!$D4&lt;&gt;"",②解答入力!AK4&lt;&gt;""),IF(②解答入力!$D4=②解答入力!AK4,1,0),"")</f>
        <v/>
      </c>
      <c r="AK4" s="35" t="str">
        <f>IF(AND(②解答入力!$D4&lt;&gt;"",②解答入力!AL4&lt;&gt;""),IF(②解答入力!$D4=②解答入力!AL4,1,0),"")</f>
        <v/>
      </c>
      <c r="AL4" s="60" t="str">
        <f>IF(AND(②解答入力!$D4&lt;&gt;"",②解答入力!AM4&lt;&gt;""),IF(②解答入力!$D4=②解答入力!AM4,1,0),"")</f>
        <v/>
      </c>
      <c r="AM4" s="60" t="str">
        <f>IF(AND(②解答入力!$D4&lt;&gt;"",②解答入力!AN4&lt;&gt;""),IF(②解答入力!$D4=②解答入力!AN4,1,0),"")</f>
        <v/>
      </c>
      <c r="AN4" s="60" t="str">
        <f>IF(AND(②解答入力!$D4&lt;&gt;"",②解答入力!AO4&lt;&gt;""),IF(②解答入力!$D4=②解答入力!AO4,1,0),"")</f>
        <v/>
      </c>
      <c r="AO4" s="60" t="str">
        <f>IF(AND(②解答入力!$D4&lt;&gt;"",②解答入力!AP4&lt;&gt;""),IF(②解答入力!$D4=②解答入力!AP4,1,0),"")</f>
        <v/>
      </c>
      <c r="AP4" s="172" t="str">
        <f>IF(AND(②解答入力!$D4&lt;&gt;"",②解答入力!AQ4&lt;&gt;""),IF(②解答入力!$D4=②解答入力!AQ4,1,0),"")</f>
        <v/>
      </c>
      <c r="AQ4" s="91" t="str">
        <f>IF(AND(②解答入力!$D4&lt;&gt;"",②解答入力!AR4&lt;&gt;""),IF(②解答入力!$D4=②解答入力!AR4,1,0),"")</f>
        <v/>
      </c>
      <c r="AR4" s="4">
        <f>SUM(D4:AQ4)</f>
        <v>0</v>
      </c>
      <c r="AS4" s="60" t="e">
        <f>ROUND((AR4/COUNT(D4:AQ4)*100),1)</f>
        <v>#DIV/0!</v>
      </c>
      <c r="AT4" s="60">
        <f>COUNT(D4:AQ4)-AR4</f>
        <v>0</v>
      </c>
      <c r="AU4" s="5" t="e">
        <f>ROUND(AT4/COUNT(D4:AQ4)*100,1)</f>
        <v>#DIV/0!</v>
      </c>
    </row>
    <row r="5" spans="1:47" ht="17.100000000000001" customHeight="1">
      <c r="A5" s="482"/>
      <c r="B5" s="482"/>
      <c r="C5" s="195">
        <v>2</v>
      </c>
      <c r="D5" s="38" t="str">
        <f>IF(AND(②解答入力!$D5&lt;&gt;"",②解答入力!E5&lt;&gt;""),IF(②解答入力!$D5=②解答入力!E5,1,0),"")</f>
        <v/>
      </c>
      <c r="E5" s="39" t="str">
        <f>IF(AND(②解答入力!$D5&lt;&gt;"",②解答入力!F5&lt;&gt;""),IF(②解答入力!$D5=②解答入力!F5,1,0),"")</f>
        <v/>
      </c>
      <c r="F5" s="39" t="str">
        <f>IF(AND(②解答入力!$D5&lt;&gt;"",②解答入力!G5&lt;&gt;""),IF(②解答入力!$D5=②解答入力!G5,1,0),"")</f>
        <v/>
      </c>
      <c r="G5" s="39" t="str">
        <f>IF(AND(②解答入力!$D5&lt;&gt;"",②解答入力!H5&lt;&gt;""),IF(②解答入力!$D5=②解答入力!H5,1,0),"")</f>
        <v/>
      </c>
      <c r="H5" s="39" t="str">
        <f>IF(AND(②解答入力!$D5&lt;&gt;"",②解答入力!I5&lt;&gt;""),IF(②解答入力!$D5=②解答入力!I5,1,0),"")</f>
        <v/>
      </c>
      <c r="I5" s="39" t="str">
        <f>IF(AND(②解答入力!$D5&lt;&gt;"",②解答入力!J5&lt;&gt;""),IF(②解答入力!$D5=②解答入力!J5,1,0),"")</f>
        <v/>
      </c>
      <c r="J5" s="39" t="str">
        <f>IF(AND(②解答入力!$D5&lt;&gt;"",②解答入力!K5&lt;&gt;""),IF(②解答入力!$D5=②解答入力!K5,1,0),"")</f>
        <v/>
      </c>
      <c r="K5" s="39" t="str">
        <f>IF(AND(②解答入力!$D5&lt;&gt;"",②解答入力!L5&lt;&gt;""),IF(②解答入力!$D5=②解答入力!L5,1,0),"")</f>
        <v/>
      </c>
      <c r="L5" s="39" t="str">
        <f>IF(AND(②解答入力!$D5&lt;&gt;"",②解答入力!M5&lt;&gt;""),IF(②解答入力!$D5=②解答入力!M5,1,0),"")</f>
        <v/>
      </c>
      <c r="M5" s="39" t="str">
        <f>IF(AND(②解答入力!$D5&lt;&gt;"",②解答入力!N5&lt;&gt;""),IF(②解答入力!$D5=②解答入力!N5,1,0),"")</f>
        <v/>
      </c>
      <c r="N5" s="39" t="str">
        <f>IF(AND(②解答入力!$D5&lt;&gt;"",②解答入力!O5&lt;&gt;""),IF(②解答入力!$D5=②解答入力!O5,1,0),"")</f>
        <v/>
      </c>
      <c r="O5" s="39" t="str">
        <f>IF(AND(②解答入力!$D5&lt;&gt;"",②解答入力!P5&lt;&gt;""),IF(②解答入力!$D5=②解答入力!P5,1,0),"")</f>
        <v/>
      </c>
      <c r="P5" s="39" t="str">
        <f>IF(AND(②解答入力!$D5&lt;&gt;"",②解答入力!Q5&lt;&gt;""),IF(②解答入力!$D5=②解答入力!Q5,1,0),"")</f>
        <v/>
      </c>
      <c r="Q5" s="39" t="str">
        <f>IF(AND(②解答入力!$D5&lt;&gt;"",②解答入力!R5&lt;&gt;""),IF(②解答入力!$D5=②解答入力!R5,1,0),"")</f>
        <v/>
      </c>
      <c r="R5" s="39" t="str">
        <f>IF(AND(②解答入力!$D5&lt;&gt;"",②解答入力!S5&lt;&gt;""),IF(②解答入力!$D5=②解答入力!S5,1,0),"")</f>
        <v/>
      </c>
      <c r="S5" s="39" t="str">
        <f>IF(AND(②解答入力!$D5&lt;&gt;"",②解答入力!T5&lt;&gt;""),IF(②解答入力!$D5=②解答入力!T5,1,0),"")</f>
        <v/>
      </c>
      <c r="T5" s="39" t="str">
        <f>IF(AND(②解答入力!$D5&lt;&gt;"",②解答入力!U5&lt;&gt;""),IF(②解答入力!$D5=②解答入力!U5,1,0),"")</f>
        <v/>
      </c>
      <c r="U5" s="39" t="str">
        <f>IF(AND(②解答入力!$D5&lt;&gt;"",②解答入力!V5&lt;&gt;""),IF(②解答入力!$D5=②解答入力!V5,1,0),"")</f>
        <v/>
      </c>
      <c r="V5" s="39" t="str">
        <f>IF(AND(②解答入力!$D5&lt;&gt;"",②解答入力!W5&lt;&gt;""),IF(②解答入力!$D5=②解答入力!W5,1,0),"")</f>
        <v/>
      </c>
      <c r="W5" s="39" t="str">
        <f>IF(AND(②解答入力!$D5&lt;&gt;"",②解答入力!X5&lt;&gt;""),IF(②解答入力!$D5=②解答入力!X5,1,0),"")</f>
        <v/>
      </c>
      <c r="X5" s="39" t="str">
        <f>IF(AND(②解答入力!$D5&lt;&gt;"",②解答入力!Y5&lt;&gt;""),IF(②解答入力!$D5=②解答入力!Y5,1,0),"")</f>
        <v/>
      </c>
      <c r="Y5" s="39" t="str">
        <f>IF(AND(②解答入力!$D5&lt;&gt;"",②解答入力!Z5&lt;&gt;""),IF(②解答入力!$D5=②解答入力!Z5,1,0),"")</f>
        <v/>
      </c>
      <c r="Z5" s="39" t="str">
        <f>IF(AND(②解答入力!$D5&lt;&gt;"",②解答入力!AA5&lt;&gt;""),IF(②解答入力!$D5=②解答入力!AA5,1,0),"")</f>
        <v/>
      </c>
      <c r="AA5" s="39" t="str">
        <f>IF(AND(②解答入力!$D5&lt;&gt;"",②解答入力!AB5&lt;&gt;""),IF(②解答入力!$D5=②解答入力!AB5,1,0),"")</f>
        <v/>
      </c>
      <c r="AB5" s="39" t="str">
        <f>IF(AND(②解答入力!$D5&lt;&gt;"",②解答入力!AC5&lt;&gt;""),IF(②解答入力!$D5=②解答入力!AC5,1,0),"")</f>
        <v/>
      </c>
      <c r="AC5" s="39" t="str">
        <f>IF(AND(②解答入力!$D5&lt;&gt;"",②解答入力!AD5&lt;&gt;""),IF(②解答入力!$D5=②解答入力!AD5,1,0),"")</f>
        <v/>
      </c>
      <c r="AD5" s="39" t="str">
        <f>IF(AND(②解答入力!$D5&lt;&gt;"",②解答入力!AE5&lt;&gt;""),IF(②解答入力!$D5=②解答入力!AE5,1,0),"")</f>
        <v/>
      </c>
      <c r="AE5" s="39" t="str">
        <f>IF(AND(②解答入力!$D5&lt;&gt;"",②解答入力!AF5&lt;&gt;""),IF(②解答入力!$D5=②解答入力!AF5,1,0),"")</f>
        <v/>
      </c>
      <c r="AF5" s="39" t="str">
        <f>IF(AND(②解答入力!$D5&lt;&gt;"",②解答入力!AG5&lt;&gt;""),IF(②解答入力!$D5=②解答入力!AG5,1,0),"")</f>
        <v/>
      </c>
      <c r="AG5" s="39" t="str">
        <f>IF(AND(②解答入力!$D5&lt;&gt;"",②解答入力!AH5&lt;&gt;""),IF(②解答入力!$D5=②解答入力!AH5,1,0),"")</f>
        <v/>
      </c>
      <c r="AH5" s="39" t="str">
        <f>IF(AND(②解答入力!$D5&lt;&gt;"",②解答入力!AI5&lt;&gt;""),IF(②解答入力!$D5=②解答入力!AI5,1,0),"")</f>
        <v/>
      </c>
      <c r="AI5" s="39" t="str">
        <f>IF(AND(②解答入力!$D5&lt;&gt;"",②解答入力!AJ5&lt;&gt;""),IF(②解答入力!$D5=②解答入力!AJ5,1,0),"")</f>
        <v/>
      </c>
      <c r="AJ5" s="71" t="str">
        <f>IF(AND(②解答入力!$D5&lt;&gt;"",②解答入力!AK5&lt;&gt;""),IF(②解答入力!$D5=②解答入力!AK5,1,0),"")</f>
        <v/>
      </c>
      <c r="AK5" s="39" t="str">
        <f>IF(AND(②解答入力!$D5&lt;&gt;"",②解答入力!AL5&lt;&gt;""),IF(②解答入力!$D5=②解答入力!AL5,1,0),"")</f>
        <v/>
      </c>
      <c r="AL5" s="39" t="str">
        <f>IF(AND(②解答入力!$D5&lt;&gt;"",②解答入力!AM5&lt;&gt;""),IF(②解答入力!$D5=②解答入力!AM5,1,0),"")</f>
        <v/>
      </c>
      <c r="AM5" s="39" t="str">
        <f>IF(AND(②解答入力!$D5&lt;&gt;"",②解答入力!AN5&lt;&gt;""),IF(②解答入力!$D5=②解答入力!AN5,1,0),"")</f>
        <v/>
      </c>
      <c r="AN5" s="39" t="str">
        <f>IF(AND(②解答入力!$D5&lt;&gt;"",②解答入力!AO5&lt;&gt;""),IF(②解答入力!$D5=②解答入力!AO5,1,0),"")</f>
        <v/>
      </c>
      <c r="AO5" s="39" t="str">
        <f>IF(AND(②解答入力!$D5&lt;&gt;"",②解答入力!AP5&lt;&gt;""),IF(②解答入力!$D5=②解答入力!AP5,1,0),"")</f>
        <v/>
      </c>
      <c r="AP5" s="71" t="str">
        <f>IF(AND(②解答入力!$D5&lt;&gt;"",②解答入力!AQ5&lt;&gt;""),IF(②解答入力!$D5=②解答入力!AQ5,1,0),"")</f>
        <v/>
      </c>
      <c r="AQ5" s="87" t="str">
        <f>IF(AND(②解答入力!$D5&lt;&gt;"",②解答入力!AR5&lt;&gt;""),IF(②解答入力!$D5=②解答入力!AR5,1,0),"")</f>
        <v/>
      </c>
      <c r="AR5" s="38">
        <f t="shared" ref="AR5:AR59" si="0">SUM(D5:AQ5)</f>
        <v>0</v>
      </c>
      <c r="AS5" s="39" t="e">
        <f t="shared" ref="AS5:AS59" si="1">ROUND((AR5/COUNT(D5:AQ5)*100),1)</f>
        <v>#DIV/0!</v>
      </c>
      <c r="AT5" s="39">
        <f t="shared" ref="AT5:AT59" si="2">COUNT(D5:AQ5)-AR5</f>
        <v>0</v>
      </c>
      <c r="AU5" s="83" t="e">
        <f t="shared" ref="AU5:AU59" si="3">ROUND(AT5/COUNT(D5:AQ5)*100,1)</f>
        <v>#DIV/0!</v>
      </c>
    </row>
    <row r="6" spans="1:47" ht="17.100000000000001" customHeight="1">
      <c r="A6" s="482"/>
      <c r="B6" s="502" t="s">
        <v>126</v>
      </c>
      <c r="C6" s="197">
        <v>3</v>
      </c>
      <c r="D6" s="46" t="str">
        <f>IF(AND(②解答入力!$D6&lt;&gt;"",②解答入力!E6&lt;&gt;""),IF(②解答入力!$D6=②解答入力!E6,1,0),"")</f>
        <v/>
      </c>
      <c r="E6" s="47" t="str">
        <f>IF(AND(②解答入力!$D6&lt;&gt;"",②解答入力!F6&lt;&gt;""),IF(②解答入力!$D6=②解答入力!F6,1,0),"")</f>
        <v/>
      </c>
      <c r="F6" s="47" t="str">
        <f>IF(AND(②解答入力!$D6&lt;&gt;"",②解答入力!G6&lt;&gt;""),IF(②解答入力!$D6=②解答入力!G6,1,0),"")</f>
        <v/>
      </c>
      <c r="G6" s="47" t="str">
        <f>IF(AND(②解答入力!$D6&lt;&gt;"",②解答入力!H6&lt;&gt;""),IF(②解答入力!$D6=②解答入力!H6,1,0),"")</f>
        <v/>
      </c>
      <c r="H6" s="47" t="str">
        <f>IF(AND(②解答入力!$D6&lt;&gt;"",②解答入力!I6&lt;&gt;""),IF(②解答入力!$D6=②解答入力!I6,1,0),"")</f>
        <v/>
      </c>
      <c r="I6" s="47" t="str">
        <f>IF(AND(②解答入力!$D6&lt;&gt;"",②解答入力!J6&lt;&gt;""),IF(②解答入力!$D6=②解答入力!J6,1,0),"")</f>
        <v/>
      </c>
      <c r="J6" s="47" t="str">
        <f>IF(AND(②解答入力!$D6&lt;&gt;"",②解答入力!K6&lt;&gt;""),IF(②解答入力!$D6=②解答入力!K6,1,0),"")</f>
        <v/>
      </c>
      <c r="K6" s="47" t="str">
        <f>IF(AND(②解答入力!$D6&lt;&gt;"",②解答入力!L6&lt;&gt;""),IF(②解答入力!$D6=②解答入力!L6,1,0),"")</f>
        <v/>
      </c>
      <c r="L6" s="47" t="str">
        <f>IF(AND(②解答入力!$D6&lt;&gt;"",②解答入力!M6&lt;&gt;""),IF(②解答入力!$D6=②解答入力!M6,1,0),"")</f>
        <v/>
      </c>
      <c r="M6" s="47" t="str">
        <f>IF(AND(②解答入力!$D6&lt;&gt;"",②解答入力!N6&lt;&gt;""),IF(②解答入力!$D6=②解答入力!N6,1,0),"")</f>
        <v/>
      </c>
      <c r="N6" s="47" t="str">
        <f>IF(AND(②解答入力!$D6&lt;&gt;"",②解答入力!O6&lt;&gt;""),IF(②解答入力!$D6=②解答入力!O6,1,0),"")</f>
        <v/>
      </c>
      <c r="O6" s="47" t="str">
        <f>IF(AND(②解答入力!$D6&lt;&gt;"",②解答入力!P6&lt;&gt;""),IF(②解答入力!$D6=②解答入力!P6,1,0),"")</f>
        <v/>
      </c>
      <c r="P6" s="47" t="str">
        <f>IF(AND(②解答入力!$D6&lt;&gt;"",②解答入力!Q6&lt;&gt;""),IF(②解答入力!$D6=②解答入力!Q6,1,0),"")</f>
        <v/>
      </c>
      <c r="Q6" s="47" t="str">
        <f>IF(AND(②解答入力!$D6&lt;&gt;"",②解答入力!R6&lt;&gt;""),IF(②解答入力!$D6=②解答入力!R6,1,0),"")</f>
        <v/>
      </c>
      <c r="R6" s="47" t="str">
        <f>IF(AND(②解答入力!$D6&lt;&gt;"",②解答入力!S6&lt;&gt;""),IF(②解答入力!$D6=②解答入力!S6,1,0),"")</f>
        <v/>
      </c>
      <c r="S6" s="47" t="str">
        <f>IF(AND(②解答入力!$D6&lt;&gt;"",②解答入力!T6&lt;&gt;""),IF(②解答入力!$D6=②解答入力!T6,1,0),"")</f>
        <v/>
      </c>
      <c r="T6" s="47" t="str">
        <f>IF(AND(②解答入力!$D6&lt;&gt;"",②解答入力!U6&lt;&gt;""),IF(②解答入力!$D6=②解答入力!U6,1,0),"")</f>
        <v/>
      </c>
      <c r="U6" s="47" t="str">
        <f>IF(AND(②解答入力!$D6&lt;&gt;"",②解答入力!V6&lt;&gt;""),IF(②解答入力!$D6=②解答入力!V6,1,0),"")</f>
        <v/>
      </c>
      <c r="V6" s="47" t="str">
        <f>IF(AND(②解答入力!$D6&lt;&gt;"",②解答入力!W6&lt;&gt;""),IF(②解答入力!$D6=②解答入力!W6,1,0),"")</f>
        <v/>
      </c>
      <c r="W6" s="47" t="str">
        <f>IF(AND(②解答入力!$D6&lt;&gt;"",②解答入力!X6&lt;&gt;""),IF(②解答入力!$D6=②解答入力!X6,1,0),"")</f>
        <v/>
      </c>
      <c r="X6" s="47" t="str">
        <f>IF(AND(②解答入力!$D6&lt;&gt;"",②解答入力!Y6&lt;&gt;""),IF(②解答入力!$D6=②解答入力!Y6,1,0),"")</f>
        <v/>
      </c>
      <c r="Y6" s="47" t="str">
        <f>IF(AND(②解答入力!$D6&lt;&gt;"",②解答入力!Z6&lt;&gt;""),IF(②解答入力!$D6=②解答入力!Z6,1,0),"")</f>
        <v/>
      </c>
      <c r="Z6" s="47" t="str">
        <f>IF(AND(②解答入力!$D6&lt;&gt;"",②解答入力!AA6&lt;&gt;""),IF(②解答入力!$D6=②解答入力!AA6,1,0),"")</f>
        <v/>
      </c>
      <c r="AA6" s="47" t="str">
        <f>IF(AND(②解答入力!$D6&lt;&gt;"",②解答入力!AB6&lt;&gt;""),IF(②解答入力!$D6=②解答入力!AB6,1,0),"")</f>
        <v/>
      </c>
      <c r="AB6" s="47" t="str">
        <f>IF(AND(②解答入力!$D6&lt;&gt;"",②解答入力!AC6&lt;&gt;""),IF(②解答入力!$D6=②解答入力!AC6,1,0),"")</f>
        <v/>
      </c>
      <c r="AC6" s="47" t="str">
        <f>IF(AND(②解答入力!$D6&lt;&gt;"",②解答入力!AD6&lt;&gt;""),IF(②解答入力!$D6=②解答入力!AD6,1,0),"")</f>
        <v/>
      </c>
      <c r="AD6" s="47" t="str">
        <f>IF(AND(②解答入力!$D6&lt;&gt;"",②解答入力!AE6&lt;&gt;""),IF(②解答入力!$D6=②解答入力!AE6,1,0),"")</f>
        <v/>
      </c>
      <c r="AE6" s="47" t="str">
        <f>IF(AND(②解答入力!$D6&lt;&gt;"",②解答入力!AF6&lt;&gt;""),IF(②解答入力!$D6=②解答入力!AF6,1,0),"")</f>
        <v/>
      </c>
      <c r="AF6" s="47" t="str">
        <f>IF(AND(②解答入力!$D6&lt;&gt;"",②解答入力!AG6&lt;&gt;""),IF(②解答入力!$D6=②解答入力!AG6,1,0),"")</f>
        <v/>
      </c>
      <c r="AG6" s="47" t="str">
        <f>IF(AND(②解答入力!$D6&lt;&gt;"",②解答入力!AH6&lt;&gt;""),IF(②解答入力!$D6=②解答入力!AH6,1,0),"")</f>
        <v/>
      </c>
      <c r="AH6" s="47" t="str">
        <f>IF(AND(②解答入力!$D6&lt;&gt;"",②解答入力!AI6&lt;&gt;""),IF(②解答入力!$D6=②解答入力!AI6,1,0),"")</f>
        <v/>
      </c>
      <c r="AI6" s="47" t="str">
        <f>IF(AND(②解答入力!$D6&lt;&gt;"",②解答入力!AJ6&lt;&gt;""),IF(②解答入力!$D6=②解答入力!AJ6,1,0),"")</f>
        <v/>
      </c>
      <c r="AJ6" s="74" t="str">
        <f>IF(AND(②解答入力!$D6&lt;&gt;"",②解答入力!AK6&lt;&gt;""),IF(②解答入力!$D6=②解答入力!AK6,1,0),"")</f>
        <v/>
      </c>
      <c r="AK6" s="47" t="str">
        <f>IF(AND(②解答入力!$D6&lt;&gt;"",②解答入力!AL6&lt;&gt;""),IF(②解答入力!$D6=②解答入力!AL6,1,0),"")</f>
        <v/>
      </c>
      <c r="AL6" s="47" t="str">
        <f>IF(AND(②解答入力!$D6&lt;&gt;"",②解答入力!AM6&lt;&gt;""),IF(②解答入力!$D6=②解答入力!AM6,1,0),"")</f>
        <v/>
      </c>
      <c r="AM6" s="47" t="str">
        <f>IF(AND(②解答入力!$D6&lt;&gt;"",②解答入力!AN6&lt;&gt;""),IF(②解答入力!$D6=②解答入力!AN6,1,0),"")</f>
        <v/>
      </c>
      <c r="AN6" s="47" t="str">
        <f>IF(AND(②解答入力!$D6&lt;&gt;"",②解答入力!AO6&lt;&gt;""),IF(②解答入力!$D6=②解答入力!AO6,1,0),"")</f>
        <v/>
      </c>
      <c r="AO6" s="47" t="str">
        <f>IF(AND(②解答入力!$D6&lt;&gt;"",②解答入力!AP6&lt;&gt;""),IF(②解答入力!$D6=②解答入力!AP6,1,0),"")</f>
        <v/>
      </c>
      <c r="AP6" s="74" t="str">
        <f>IF(AND(②解答入力!$D6&lt;&gt;"",②解答入力!AQ6&lt;&gt;""),IF(②解答入力!$D6=②解答入力!AQ6,1,0),"")</f>
        <v/>
      </c>
      <c r="AQ6" s="92" t="str">
        <f>IF(AND(②解答入力!$D6&lt;&gt;"",②解答入力!AR6&lt;&gt;""),IF(②解答入力!$D6=②解答入力!AR6,1,0),"")</f>
        <v/>
      </c>
      <c r="AR6" s="46">
        <f t="shared" si="0"/>
        <v>0</v>
      </c>
      <c r="AS6" s="47" t="e">
        <f t="shared" si="1"/>
        <v>#DIV/0!</v>
      </c>
      <c r="AT6" s="47">
        <f t="shared" si="2"/>
        <v>0</v>
      </c>
      <c r="AU6" s="97" t="e">
        <f t="shared" si="3"/>
        <v>#DIV/0!</v>
      </c>
    </row>
    <row r="7" spans="1:47" ht="17.100000000000001" customHeight="1">
      <c r="A7" s="482"/>
      <c r="B7" s="482"/>
      <c r="C7" s="195">
        <v>4</v>
      </c>
      <c r="D7" s="38" t="str">
        <f>IF(AND(②解答入力!$D7&lt;&gt;"",②解答入力!E7&lt;&gt;""),IF(②解答入力!$D7=②解答入力!E7,1,0),"")</f>
        <v/>
      </c>
      <c r="E7" s="39" t="str">
        <f>IF(AND(②解答入力!$D7&lt;&gt;"",②解答入力!F7&lt;&gt;""),IF(②解答入力!$D7=②解答入力!F7,1,0),"")</f>
        <v/>
      </c>
      <c r="F7" s="39" t="str">
        <f>IF(AND(②解答入力!$D7&lt;&gt;"",②解答入力!G7&lt;&gt;""),IF(②解答入力!$D7=②解答入力!G7,1,0),"")</f>
        <v/>
      </c>
      <c r="G7" s="39" t="str">
        <f>IF(AND(②解答入力!$D7&lt;&gt;"",②解答入力!H7&lt;&gt;""),IF(②解答入力!$D7=②解答入力!H7,1,0),"")</f>
        <v/>
      </c>
      <c r="H7" s="39" t="str">
        <f>IF(AND(②解答入力!$D7&lt;&gt;"",②解答入力!I7&lt;&gt;""),IF(②解答入力!$D7=②解答入力!I7,1,0),"")</f>
        <v/>
      </c>
      <c r="I7" s="39" t="str">
        <f>IF(AND(②解答入力!$D7&lt;&gt;"",②解答入力!J7&lt;&gt;""),IF(②解答入力!$D7=②解答入力!J7,1,0),"")</f>
        <v/>
      </c>
      <c r="J7" s="39" t="str">
        <f>IF(AND(②解答入力!$D7&lt;&gt;"",②解答入力!K7&lt;&gt;""),IF(②解答入力!$D7=②解答入力!K7,1,0),"")</f>
        <v/>
      </c>
      <c r="K7" s="39" t="str">
        <f>IF(AND(②解答入力!$D7&lt;&gt;"",②解答入力!L7&lt;&gt;""),IF(②解答入力!$D7=②解答入力!L7,1,0),"")</f>
        <v/>
      </c>
      <c r="L7" s="39" t="str">
        <f>IF(AND(②解答入力!$D7&lt;&gt;"",②解答入力!M7&lt;&gt;""),IF(②解答入力!$D7=②解答入力!M7,1,0),"")</f>
        <v/>
      </c>
      <c r="M7" s="39" t="str">
        <f>IF(AND(②解答入力!$D7&lt;&gt;"",②解答入力!N7&lt;&gt;""),IF(②解答入力!$D7=②解答入力!N7,1,0),"")</f>
        <v/>
      </c>
      <c r="N7" s="39" t="str">
        <f>IF(AND(②解答入力!$D7&lt;&gt;"",②解答入力!O7&lt;&gt;""),IF(②解答入力!$D7=②解答入力!O7,1,0),"")</f>
        <v/>
      </c>
      <c r="O7" s="39" t="str">
        <f>IF(AND(②解答入力!$D7&lt;&gt;"",②解答入力!P7&lt;&gt;""),IF(②解答入力!$D7=②解答入力!P7,1,0),"")</f>
        <v/>
      </c>
      <c r="P7" s="39" t="str">
        <f>IF(AND(②解答入力!$D7&lt;&gt;"",②解答入力!Q7&lt;&gt;""),IF(②解答入力!$D7=②解答入力!Q7,1,0),"")</f>
        <v/>
      </c>
      <c r="Q7" s="39" t="str">
        <f>IF(AND(②解答入力!$D7&lt;&gt;"",②解答入力!R7&lt;&gt;""),IF(②解答入力!$D7=②解答入力!R7,1,0),"")</f>
        <v/>
      </c>
      <c r="R7" s="39" t="str">
        <f>IF(AND(②解答入力!$D7&lt;&gt;"",②解答入力!S7&lt;&gt;""),IF(②解答入力!$D7=②解答入力!S7,1,0),"")</f>
        <v/>
      </c>
      <c r="S7" s="39" t="str">
        <f>IF(AND(②解答入力!$D7&lt;&gt;"",②解答入力!T7&lt;&gt;""),IF(②解答入力!$D7=②解答入力!T7,1,0),"")</f>
        <v/>
      </c>
      <c r="T7" s="39" t="str">
        <f>IF(AND(②解答入力!$D7&lt;&gt;"",②解答入力!U7&lt;&gt;""),IF(②解答入力!$D7=②解答入力!U7,1,0),"")</f>
        <v/>
      </c>
      <c r="U7" s="39" t="str">
        <f>IF(AND(②解答入力!$D7&lt;&gt;"",②解答入力!V7&lt;&gt;""),IF(②解答入力!$D7=②解答入力!V7,1,0),"")</f>
        <v/>
      </c>
      <c r="V7" s="39" t="str">
        <f>IF(AND(②解答入力!$D7&lt;&gt;"",②解答入力!W7&lt;&gt;""),IF(②解答入力!$D7=②解答入力!W7,1,0),"")</f>
        <v/>
      </c>
      <c r="W7" s="39" t="str">
        <f>IF(AND(②解答入力!$D7&lt;&gt;"",②解答入力!X7&lt;&gt;""),IF(②解答入力!$D7=②解答入力!X7,1,0),"")</f>
        <v/>
      </c>
      <c r="X7" s="39" t="str">
        <f>IF(AND(②解答入力!$D7&lt;&gt;"",②解答入力!Y7&lt;&gt;""),IF(②解答入力!$D7=②解答入力!Y7,1,0),"")</f>
        <v/>
      </c>
      <c r="Y7" s="39" t="str">
        <f>IF(AND(②解答入力!$D7&lt;&gt;"",②解答入力!Z7&lt;&gt;""),IF(②解答入力!$D7=②解答入力!Z7,1,0),"")</f>
        <v/>
      </c>
      <c r="Z7" s="39" t="str">
        <f>IF(AND(②解答入力!$D7&lt;&gt;"",②解答入力!AA7&lt;&gt;""),IF(②解答入力!$D7=②解答入力!AA7,1,0),"")</f>
        <v/>
      </c>
      <c r="AA7" s="39" t="str">
        <f>IF(AND(②解答入力!$D7&lt;&gt;"",②解答入力!AB7&lt;&gt;""),IF(②解答入力!$D7=②解答入力!AB7,1,0),"")</f>
        <v/>
      </c>
      <c r="AB7" s="39" t="str">
        <f>IF(AND(②解答入力!$D7&lt;&gt;"",②解答入力!AC7&lt;&gt;""),IF(②解答入力!$D7=②解答入力!AC7,1,0),"")</f>
        <v/>
      </c>
      <c r="AC7" s="39" t="str">
        <f>IF(AND(②解答入力!$D7&lt;&gt;"",②解答入力!AD7&lt;&gt;""),IF(②解答入力!$D7=②解答入力!AD7,1,0),"")</f>
        <v/>
      </c>
      <c r="AD7" s="39" t="str">
        <f>IF(AND(②解答入力!$D7&lt;&gt;"",②解答入力!AE7&lt;&gt;""),IF(②解答入力!$D7=②解答入力!AE7,1,0),"")</f>
        <v/>
      </c>
      <c r="AE7" s="39" t="str">
        <f>IF(AND(②解答入力!$D7&lt;&gt;"",②解答入力!AF7&lt;&gt;""),IF(②解答入力!$D7=②解答入力!AF7,1,0),"")</f>
        <v/>
      </c>
      <c r="AF7" s="39" t="str">
        <f>IF(AND(②解答入力!$D7&lt;&gt;"",②解答入力!AG7&lt;&gt;""),IF(②解答入力!$D7=②解答入力!AG7,1,0),"")</f>
        <v/>
      </c>
      <c r="AG7" s="39" t="str">
        <f>IF(AND(②解答入力!$D7&lt;&gt;"",②解答入力!AH7&lt;&gt;""),IF(②解答入力!$D7=②解答入力!AH7,1,0),"")</f>
        <v/>
      </c>
      <c r="AH7" s="39" t="str">
        <f>IF(AND(②解答入力!$D7&lt;&gt;"",②解答入力!AI7&lt;&gt;""),IF(②解答入力!$D7=②解答入力!AI7,1,0),"")</f>
        <v/>
      </c>
      <c r="AI7" s="39" t="str">
        <f>IF(AND(②解答入力!$D7&lt;&gt;"",②解答入力!AJ7&lt;&gt;""),IF(②解答入力!$D7=②解答入力!AJ7,1,0),"")</f>
        <v/>
      </c>
      <c r="AJ7" s="71" t="str">
        <f>IF(AND(②解答入力!$D7&lt;&gt;"",②解答入力!AK7&lt;&gt;""),IF(②解答入力!$D7=②解答入力!AK7,1,0),"")</f>
        <v/>
      </c>
      <c r="AK7" s="39" t="str">
        <f>IF(AND(②解答入力!$D7&lt;&gt;"",②解答入力!AL7&lt;&gt;""),IF(②解答入力!$D7=②解答入力!AL7,1,0),"")</f>
        <v/>
      </c>
      <c r="AL7" s="39" t="str">
        <f>IF(AND(②解答入力!$D7&lt;&gt;"",②解答入力!AM7&lt;&gt;""),IF(②解答入力!$D7=②解答入力!AM7,1,0),"")</f>
        <v/>
      </c>
      <c r="AM7" s="39" t="str">
        <f>IF(AND(②解答入力!$D7&lt;&gt;"",②解答入力!AN7&lt;&gt;""),IF(②解答入力!$D7=②解答入力!AN7,1,0),"")</f>
        <v/>
      </c>
      <c r="AN7" s="39" t="str">
        <f>IF(AND(②解答入力!$D7&lt;&gt;"",②解答入力!AO7&lt;&gt;""),IF(②解答入力!$D7=②解答入力!AO7,1,0),"")</f>
        <v/>
      </c>
      <c r="AO7" s="39" t="str">
        <f>IF(AND(②解答入力!$D7&lt;&gt;"",②解答入力!AP7&lt;&gt;""),IF(②解答入力!$D7=②解答入力!AP7,1,0),"")</f>
        <v/>
      </c>
      <c r="AP7" s="71" t="str">
        <f>IF(AND(②解答入力!$D7&lt;&gt;"",②解答入力!AQ7&lt;&gt;""),IF(②解答入力!$D7=②解答入力!AQ7,1,0),"")</f>
        <v/>
      </c>
      <c r="AQ7" s="87" t="str">
        <f>IF(AND(②解答入力!$D7&lt;&gt;"",②解答入力!AR7&lt;&gt;""),IF(②解答入力!$D7=②解答入力!AR7,1,0),"")</f>
        <v/>
      </c>
      <c r="AR7" s="38">
        <f t="shared" si="0"/>
        <v>0</v>
      </c>
      <c r="AS7" s="39" t="e">
        <f t="shared" si="1"/>
        <v>#DIV/0!</v>
      </c>
      <c r="AT7" s="39">
        <f t="shared" si="2"/>
        <v>0</v>
      </c>
      <c r="AU7" s="83" t="e">
        <f t="shared" si="3"/>
        <v>#DIV/0!</v>
      </c>
    </row>
    <row r="8" spans="1:47" ht="17.100000000000001" customHeight="1">
      <c r="A8" s="482"/>
      <c r="B8" s="482"/>
      <c r="C8" s="188">
        <v>5</v>
      </c>
      <c r="D8" s="36" t="str">
        <f>IF(AND(②解答入力!$D8&lt;&gt;"",②解答入力!E8&lt;&gt;""),IF(②解答入力!$D8=②解答入力!E8,1,0),"")</f>
        <v/>
      </c>
      <c r="E8" s="37" t="str">
        <f>IF(AND(②解答入力!$D8&lt;&gt;"",②解答入力!F8&lt;&gt;""),IF(②解答入力!$D8=②解答入力!F8,1,0),"")</f>
        <v/>
      </c>
      <c r="F8" s="37" t="str">
        <f>IF(AND(②解答入力!$D8&lt;&gt;"",②解答入力!G8&lt;&gt;""),IF(②解答入力!$D8=②解答入力!G8,1,0),"")</f>
        <v/>
      </c>
      <c r="G8" s="37" t="str">
        <f>IF(AND(②解答入力!$D8&lt;&gt;"",②解答入力!H8&lt;&gt;""),IF(②解答入力!$D8=②解答入力!H8,1,0),"")</f>
        <v/>
      </c>
      <c r="H8" s="37" t="str">
        <f>IF(AND(②解答入力!$D8&lt;&gt;"",②解答入力!I8&lt;&gt;""),IF(②解答入力!$D8=②解答入力!I8,1,0),"")</f>
        <v/>
      </c>
      <c r="I8" s="37" t="str">
        <f>IF(AND(②解答入力!$D8&lt;&gt;"",②解答入力!J8&lt;&gt;""),IF(②解答入力!$D8=②解答入力!J8,1,0),"")</f>
        <v/>
      </c>
      <c r="J8" s="37" t="str">
        <f>IF(AND(②解答入力!$D8&lt;&gt;"",②解答入力!K8&lt;&gt;""),IF(②解答入力!$D8=②解答入力!K8,1,0),"")</f>
        <v/>
      </c>
      <c r="K8" s="37" t="str">
        <f>IF(AND(②解答入力!$D8&lt;&gt;"",②解答入力!L8&lt;&gt;""),IF(②解答入力!$D8=②解答入力!L8,1,0),"")</f>
        <v/>
      </c>
      <c r="L8" s="37" t="str">
        <f>IF(AND(②解答入力!$D8&lt;&gt;"",②解答入力!M8&lt;&gt;""),IF(②解答入力!$D8=②解答入力!M8,1,0),"")</f>
        <v/>
      </c>
      <c r="M8" s="37" t="str">
        <f>IF(AND(②解答入力!$D8&lt;&gt;"",②解答入力!N8&lt;&gt;""),IF(②解答入力!$D8=②解答入力!N8,1,0),"")</f>
        <v/>
      </c>
      <c r="N8" s="37" t="str">
        <f>IF(AND(②解答入力!$D8&lt;&gt;"",②解答入力!O8&lt;&gt;""),IF(②解答入力!$D8=②解答入力!O8,1,0),"")</f>
        <v/>
      </c>
      <c r="O8" s="37" t="str">
        <f>IF(AND(②解答入力!$D8&lt;&gt;"",②解答入力!P8&lt;&gt;""),IF(②解答入力!$D8=②解答入力!P8,1,0),"")</f>
        <v/>
      </c>
      <c r="P8" s="37" t="str">
        <f>IF(AND(②解答入力!$D8&lt;&gt;"",②解答入力!Q8&lt;&gt;""),IF(②解答入力!$D8=②解答入力!Q8,1,0),"")</f>
        <v/>
      </c>
      <c r="Q8" s="37" t="str">
        <f>IF(AND(②解答入力!$D8&lt;&gt;"",②解答入力!R8&lt;&gt;""),IF(②解答入力!$D8=②解答入力!R8,1,0),"")</f>
        <v/>
      </c>
      <c r="R8" s="37" t="str">
        <f>IF(AND(②解答入力!$D8&lt;&gt;"",②解答入力!S8&lt;&gt;""),IF(②解答入力!$D8=②解答入力!S8,1,0),"")</f>
        <v/>
      </c>
      <c r="S8" s="37" t="str">
        <f>IF(AND(②解答入力!$D8&lt;&gt;"",②解答入力!T8&lt;&gt;""),IF(②解答入力!$D8=②解答入力!T8,1,0),"")</f>
        <v/>
      </c>
      <c r="T8" s="37" t="str">
        <f>IF(AND(②解答入力!$D8&lt;&gt;"",②解答入力!U8&lt;&gt;""),IF(②解答入力!$D8=②解答入力!U8,1,0),"")</f>
        <v/>
      </c>
      <c r="U8" s="37" t="str">
        <f>IF(AND(②解答入力!$D8&lt;&gt;"",②解答入力!V8&lt;&gt;""),IF(②解答入力!$D8=②解答入力!V8,1,0),"")</f>
        <v/>
      </c>
      <c r="V8" s="37" t="str">
        <f>IF(AND(②解答入力!$D8&lt;&gt;"",②解答入力!W8&lt;&gt;""),IF(②解答入力!$D8=②解答入力!W8,1,0),"")</f>
        <v/>
      </c>
      <c r="W8" s="37" t="str">
        <f>IF(AND(②解答入力!$D8&lt;&gt;"",②解答入力!X8&lt;&gt;""),IF(②解答入力!$D8=②解答入力!X8,1,0),"")</f>
        <v/>
      </c>
      <c r="X8" s="37" t="str">
        <f>IF(AND(②解答入力!$D8&lt;&gt;"",②解答入力!Y8&lt;&gt;""),IF(②解答入力!$D8=②解答入力!Y8,1,0),"")</f>
        <v/>
      </c>
      <c r="Y8" s="37" t="str">
        <f>IF(AND(②解答入力!$D8&lt;&gt;"",②解答入力!Z8&lt;&gt;""),IF(②解答入力!$D8=②解答入力!Z8,1,0),"")</f>
        <v/>
      </c>
      <c r="Z8" s="37" t="str">
        <f>IF(AND(②解答入力!$D8&lt;&gt;"",②解答入力!AA8&lt;&gt;""),IF(②解答入力!$D8=②解答入力!AA8,1,0),"")</f>
        <v/>
      </c>
      <c r="AA8" s="37" t="str">
        <f>IF(AND(②解答入力!$D8&lt;&gt;"",②解答入力!AB8&lt;&gt;""),IF(②解答入力!$D8=②解答入力!AB8,1,0),"")</f>
        <v/>
      </c>
      <c r="AB8" s="37" t="str">
        <f>IF(AND(②解答入力!$D8&lt;&gt;"",②解答入力!AC8&lt;&gt;""),IF(②解答入力!$D8=②解答入力!AC8,1,0),"")</f>
        <v/>
      </c>
      <c r="AC8" s="37" t="str">
        <f>IF(AND(②解答入力!$D8&lt;&gt;"",②解答入力!AD8&lt;&gt;""),IF(②解答入力!$D8=②解答入力!AD8,1,0),"")</f>
        <v/>
      </c>
      <c r="AD8" s="37" t="str">
        <f>IF(AND(②解答入力!$D8&lt;&gt;"",②解答入力!AE8&lt;&gt;""),IF(②解答入力!$D8=②解答入力!AE8,1,0),"")</f>
        <v/>
      </c>
      <c r="AE8" s="37" t="str">
        <f>IF(AND(②解答入力!$D8&lt;&gt;"",②解答入力!AF8&lt;&gt;""),IF(②解答入力!$D8=②解答入力!AF8,1,0),"")</f>
        <v/>
      </c>
      <c r="AF8" s="37" t="str">
        <f>IF(AND(②解答入力!$D8&lt;&gt;"",②解答入力!AG8&lt;&gt;""),IF(②解答入力!$D8=②解答入力!AG8,1,0),"")</f>
        <v/>
      </c>
      <c r="AG8" s="37" t="str">
        <f>IF(AND(②解答入力!$D8&lt;&gt;"",②解答入力!AH8&lt;&gt;""),IF(②解答入力!$D8=②解答入力!AH8,1,0),"")</f>
        <v/>
      </c>
      <c r="AH8" s="37" t="str">
        <f>IF(AND(②解答入力!$D8&lt;&gt;"",②解答入力!AI8&lt;&gt;""),IF(②解答入力!$D8=②解答入力!AI8,1,0),"")</f>
        <v/>
      </c>
      <c r="AI8" s="37" t="str">
        <f>IF(AND(②解答入力!$D8&lt;&gt;"",②解答入力!AJ8&lt;&gt;""),IF(②解答入力!$D8=②解答入力!AJ8,1,0),"")</f>
        <v/>
      </c>
      <c r="AJ8" s="70" t="str">
        <f>IF(AND(②解答入力!$D8&lt;&gt;"",②解答入力!AK8&lt;&gt;""),IF(②解答入力!$D8=②解答入力!AK8,1,0),"")</f>
        <v/>
      </c>
      <c r="AK8" s="37" t="str">
        <f>IF(AND(②解答入力!$D8&lt;&gt;"",②解答入力!AL8&lt;&gt;""),IF(②解答入力!$D8=②解答入力!AL8,1,0),"")</f>
        <v/>
      </c>
      <c r="AL8" s="37" t="str">
        <f>IF(AND(②解答入力!$D8&lt;&gt;"",②解答入力!AM8&lt;&gt;""),IF(②解答入力!$D8=②解答入力!AM8,1,0),"")</f>
        <v/>
      </c>
      <c r="AM8" s="37" t="str">
        <f>IF(AND(②解答入力!$D8&lt;&gt;"",②解答入力!AN8&lt;&gt;""),IF(②解答入力!$D8=②解答入力!AN8,1,0),"")</f>
        <v/>
      </c>
      <c r="AN8" s="37" t="str">
        <f>IF(AND(②解答入力!$D8&lt;&gt;"",②解答入力!AO8&lt;&gt;""),IF(②解答入力!$D8=②解答入力!AO8,1,0),"")</f>
        <v/>
      </c>
      <c r="AO8" s="37" t="str">
        <f>IF(AND(②解答入力!$D8&lt;&gt;"",②解答入力!AP8&lt;&gt;""),IF(②解答入力!$D8=②解答入力!AP8,1,0),"")</f>
        <v/>
      </c>
      <c r="AP8" s="70" t="str">
        <f>IF(AND(②解答入力!$D8&lt;&gt;"",②解答入力!AQ8&lt;&gt;""),IF(②解答入力!$D8=②解答入力!AQ8,1,0),"")</f>
        <v/>
      </c>
      <c r="AQ8" s="86" t="str">
        <f>IF(AND(②解答入力!$D8&lt;&gt;"",②解答入力!AR8&lt;&gt;""),IF(②解答入力!$D8=②解答入力!AR8,1,0),"")</f>
        <v/>
      </c>
      <c r="AR8" s="36">
        <f t="shared" si="0"/>
        <v>0</v>
      </c>
      <c r="AS8" s="37" t="e">
        <f t="shared" si="1"/>
        <v>#DIV/0!</v>
      </c>
      <c r="AT8" s="37">
        <f t="shared" si="2"/>
        <v>0</v>
      </c>
      <c r="AU8" s="56" t="e">
        <f t="shared" si="3"/>
        <v>#DIV/0!</v>
      </c>
    </row>
    <row r="9" spans="1:47" ht="17.100000000000001" customHeight="1">
      <c r="A9" s="482"/>
      <c r="B9" s="503"/>
      <c r="C9" s="198">
        <v>6</v>
      </c>
      <c r="D9" s="190" t="str">
        <f>IF(AND(②解答入力!$D9&lt;&gt;"",②解答入力!E9&lt;&gt;""),IF(②解答入力!$D9=②解答入力!E9,1,0),"")</f>
        <v/>
      </c>
      <c r="E9" s="191" t="str">
        <f>IF(AND(②解答入力!$D9&lt;&gt;"",②解答入力!F9&lt;&gt;""),IF(②解答入力!$D9=②解答入力!F9,1,0),"")</f>
        <v/>
      </c>
      <c r="F9" s="191" t="str">
        <f>IF(AND(②解答入力!$D9&lt;&gt;"",②解答入力!G9&lt;&gt;""),IF(②解答入力!$D9=②解答入力!G9,1,0),"")</f>
        <v/>
      </c>
      <c r="G9" s="191" t="str">
        <f>IF(AND(②解答入力!$D9&lt;&gt;"",②解答入力!H9&lt;&gt;""),IF(②解答入力!$D9=②解答入力!H9,1,0),"")</f>
        <v/>
      </c>
      <c r="H9" s="191" t="str">
        <f>IF(AND(②解答入力!$D9&lt;&gt;"",②解答入力!I9&lt;&gt;""),IF(②解答入力!$D9=②解答入力!I9,1,0),"")</f>
        <v/>
      </c>
      <c r="I9" s="191" t="str">
        <f>IF(AND(②解答入力!$D9&lt;&gt;"",②解答入力!J9&lt;&gt;""),IF(②解答入力!$D9=②解答入力!J9,1,0),"")</f>
        <v/>
      </c>
      <c r="J9" s="191" t="str">
        <f>IF(AND(②解答入力!$D9&lt;&gt;"",②解答入力!K9&lt;&gt;""),IF(②解答入力!$D9=②解答入力!K9,1,0),"")</f>
        <v/>
      </c>
      <c r="K9" s="191" t="str">
        <f>IF(AND(②解答入力!$D9&lt;&gt;"",②解答入力!L9&lt;&gt;""),IF(②解答入力!$D9=②解答入力!L9,1,0),"")</f>
        <v/>
      </c>
      <c r="L9" s="191" t="str">
        <f>IF(AND(②解答入力!$D9&lt;&gt;"",②解答入力!M9&lt;&gt;""),IF(②解答入力!$D9=②解答入力!M9,1,0),"")</f>
        <v/>
      </c>
      <c r="M9" s="191" t="str">
        <f>IF(AND(②解答入力!$D9&lt;&gt;"",②解答入力!N9&lt;&gt;""),IF(②解答入力!$D9=②解答入力!N9,1,0),"")</f>
        <v/>
      </c>
      <c r="N9" s="191" t="str">
        <f>IF(AND(②解答入力!$D9&lt;&gt;"",②解答入力!O9&lt;&gt;""),IF(②解答入力!$D9=②解答入力!O9,1,0),"")</f>
        <v/>
      </c>
      <c r="O9" s="191" t="str">
        <f>IF(AND(②解答入力!$D9&lt;&gt;"",②解答入力!P9&lt;&gt;""),IF(②解答入力!$D9=②解答入力!P9,1,0),"")</f>
        <v/>
      </c>
      <c r="P9" s="191" t="str">
        <f>IF(AND(②解答入力!$D9&lt;&gt;"",②解答入力!Q9&lt;&gt;""),IF(②解答入力!$D9=②解答入力!Q9,1,0),"")</f>
        <v/>
      </c>
      <c r="Q9" s="191" t="str">
        <f>IF(AND(②解答入力!$D9&lt;&gt;"",②解答入力!R9&lt;&gt;""),IF(②解答入力!$D9=②解答入力!R9,1,0),"")</f>
        <v/>
      </c>
      <c r="R9" s="191" t="str">
        <f>IF(AND(②解答入力!$D9&lt;&gt;"",②解答入力!S9&lt;&gt;""),IF(②解答入力!$D9=②解答入力!S9,1,0),"")</f>
        <v/>
      </c>
      <c r="S9" s="191" t="str">
        <f>IF(AND(②解答入力!$D9&lt;&gt;"",②解答入力!T9&lt;&gt;""),IF(②解答入力!$D9=②解答入力!T9,1,0),"")</f>
        <v/>
      </c>
      <c r="T9" s="191" t="str">
        <f>IF(AND(②解答入力!$D9&lt;&gt;"",②解答入力!U9&lt;&gt;""),IF(②解答入力!$D9=②解答入力!U9,1,0),"")</f>
        <v/>
      </c>
      <c r="U9" s="191" t="str">
        <f>IF(AND(②解答入力!$D9&lt;&gt;"",②解答入力!V9&lt;&gt;""),IF(②解答入力!$D9=②解答入力!V9,1,0),"")</f>
        <v/>
      </c>
      <c r="V9" s="191" t="str">
        <f>IF(AND(②解答入力!$D9&lt;&gt;"",②解答入力!W9&lt;&gt;""),IF(②解答入力!$D9=②解答入力!W9,1,0),"")</f>
        <v/>
      </c>
      <c r="W9" s="191" t="str">
        <f>IF(AND(②解答入力!$D9&lt;&gt;"",②解答入力!X9&lt;&gt;""),IF(②解答入力!$D9=②解答入力!X9,1,0),"")</f>
        <v/>
      </c>
      <c r="X9" s="191" t="str">
        <f>IF(AND(②解答入力!$D9&lt;&gt;"",②解答入力!Y9&lt;&gt;""),IF(②解答入力!$D9=②解答入力!Y9,1,0),"")</f>
        <v/>
      </c>
      <c r="Y9" s="191" t="str">
        <f>IF(AND(②解答入力!$D9&lt;&gt;"",②解答入力!Z9&lt;&gt;""),IF(②解答入力!$D9=②解答入力!Z9,1,0),"")</f>
        <v/>
      </c>
      <c r="Z9" s="191" t="str">
        <f>IF(AND(②解答入力!$D9&lt;&gt;"",②解答入力!AA9&lt;&gt;""),IF(②解答入力!$D9=②解答入力!AA9,1,0),"")</f>
        <v/>
      </c>
      <c r="AA9" s="191" t="str">
        <f>IF(AND(②解答入力!$D9&lt;&gt;"",②解答入力!AB9&lt;&gt;""),IF(②解答入力!$D9=②解答入力!AB9,1,0),"")</f>
        <v/>
      </c>
      <c r="AB9" s="191" t="str">
        <f>IF(AND(②解答入力!$D9&lt;&gt;"",②解答入力!AC9&lt;&gt;""),IF(②解答入力!$D9=②解答入力!AC9,1,0),"")</f>
        <v/>
      </c>
      <c r="AC9" s="191" t="str">
        <f>IF(AND(②解答入力!$D9&lt;&gt;"",②解答入力!AD9&lt;&gt;""),IF(②解答入力!$D9=②解答入力!AD9,1,0),"")</f>
        <v/>
      </c>
      <c r="AD9" s="191" t="str">
        <f>IF(AND(②解答入力!$D9&lt;&gt;"",②解答入力!AE9&lt;&gt;""),IF(②解答入力!$D9=②解答入力!AE9,1,0),"")</f>
        <v/>
      </c>
      <c r="AE9" s="191" t="str">
        <f>IF(AND(②解答入力!$D9&lt;&gt;"",②解答入力!AF9&lt;&gt;""),IF(②解答入力!$D9=②解答入力!AF9,1,0),"")</f>
        <v/>
      </c>
      <c r="AF9" s="191" t="str">
        <f>IF(AND(②解答入力!$D9&lt;&gt;"",②解答入力!AG9&lt;&gt;""),IF(②解答入力!$D9=②解答入力!AG9,1,0),"")</f>
        <v/>
      </c>
      <c r="AG9" s="191" t="str">
        <f>IF(AND(②解答入力!$D9&lt;&gt;"",②解答入力!AH9&lt;&gt;""),IF(②解答入力!$D9=②解答入力!AH9,1,0),"")</f>
        <v/>
      </c>
      <c r="AH9" s="191" t="str">
        <f>IF(AND(②解答入力!$D9&lt;&gt;"",②解答入力!AI9&lt;&gt;""),IF(②解答入力!$D9=②解答入力!AI9,1,0),"")</f>
        <v/>
      </c>
      <c r="AI9" s="191" t="str">
        <f>IF(AND(②解答入力!$D9&lt;&gt;"",②解答入力!AJ9&lt;&gt;""),IF(②解答入力!$D9=②解答入力!AJ9,1,0),"")</f>
        <v/>
      </c>
      <c r="AJ9" s="192" t="str">
        <f>IF(AND(②解答入力!$D9&lt;&gt;"",②解答入力!AK9&lt;&gt;""),IF(②解答入力!$D9=②解答入力!AK9,1,0),"")</f>
        <v/>
      </c>
      <c r="AK9" s="191" t="str">
        <f>IF(AND(②解答入力!$D9&lt;&gt;"",②解答入力!AL9&lt;&gt;""),IF(②解答入力!$D9=②解答入力!AL9,1,0),"")</f>
        <v/>
      </c>
      <c r="AL9" s="191" t="str">
        <f>IF(AND(②解答入力!$D9&lt;&gt;"",②解答入力!AM9&lt;&gt;""),IF(②解答入力!$D9=②解答入力!AM9,1,0),"")</f>
        <v/>
      </c>
      <c r="AM9" s="191" t="str">
        <f>IF(AND(②解答入力!$D9&lt;&gt;"",②解答入力!AN9&lt;&gt;""),IF(②解答入力!$D9=②解答入力!AN9,1,0),"")</f>
        <v/>
      </c>
      <c r="AN9" s="191" t="str">
        <f>IF(AND(②解答入力!$D9&lt;&gt;"",②解答入力!AO9&lt;&gt;""),IF(②解答入力!$D9=②解答入力!AO9,1,0),"")</f>
        <v/>
      </c>
      <c r="AO9" s="191" t="str">
        <f>IF(AND(②解答入力!$D9&lt;&gt;"",②解答入力!AP9&lt;&gt;""),IF(②解答入力!$D9=②解答入力!AP9,1,0),"")</f>
        <v/>
      </c>
      <c r="AP9" s="192" t="str">
        <f>IF(AND(②解答入力!$D9&lt;&gt;"",②解答入力!AQ9&lt;&gt;""),IF(②解答入力!$D9=②解答入力!AQ9,1,0),"")</f>
        <v/>
      </c>
      <c r="AQ9" s="193" t="str">
        <f>IF(AND(②解答入力!$D9&lt;&gt;"",②解答入力!AR9&lt;&gt;""),IF(②解答入力!$D9=②解答入力!AR9,1,0),"")</f>
        <v/>
      </c>
      <c r="AR9" s="190">
        <f t="shared" si="0"/>
        <v>0</v>
      </c>
      <c r="AS9" s="191" t="e">
        <f t="shared" si="1"/>
        <v>#DIV/0!</v>
      </c>
      <c r="AT9" s="191">
        <f t="shared" si="2"/>
        <v>0</v>
      </c>
      <c r="AU9" s="194" t="e">
        <f t="shared" si="3"/>
        <v>#DIV/0!</v>
      </c>
    </row>
    <row r="10" spans="1:47" ht="17.100000000000001" customHeight="1">
      <c r="A10" s="482"/>
      <c r="B10" s="502" t="s">
        <v>65</v>
      </c>
      <c r="C10" s="196">
        <v>7</v>
      </c>
      <c r="D10" s="44" t="str">
        <f>IF(AND(②解答入力!$D10&lt;&gt;"",②解答入力!E10&lt;&gt;""),IF(②解答入力!$D10=②解答入力!E10,1,0),"")</f>
        <v/>
      </c>
      <c r="E10" s="45" t="str">
        <f>IF(AND(②解答入力!$D10&lt;&gt;"",②解答入力!F10&lt;&gt;""),IF(②解答入力!$D10=②解答入力!F10,1,0),"")</f>
        <v/>
      </c>
      <c r="F10" s="45" t="str">
        <f>IF(AND(②解答入力!$D10&lt;&gt;"",②解答入力!G10&lt;&gt;""),IF(②解答入力!$D10=②解答入力!G10,1,0),"")</f>
        <v/>
      </c>
      <c r="G10" s="45" t="str">
        <f>IF(AND(②解答入力!$D10&lt;&gt;"",②解答入力!H10&lt;&gt;""),IF(②解答入力!$D10=②解答入力!H10,1,0),"")</f>
        <v/>
      </c>
      <c r="H10" s="45" t="str">
        <f>IF(AND(②解答入力!$D10&lt;&gt;"",②解答入力!I10&lt;&gt;""),IF(②解答入力!$D10=②解答入力!I10,1,0),"")</f>
        <v/>
      </c>
      <c r="I10" s="45" t="str">
        <f>IF(AND(②解答入力!$D10&lt;&gt;"",②解答入力!J10&lt;&gt;""),IF(②解答入力!$D10=②解答入力!J10,1,0),"")</f>
        <v/>
      </c>
      <c r="J10" s="45" t="str">
        <f>IF(AND(②解答入力!$D10&lt;&gt;"",②解答入力!K10&lt;&gt;""),IF(②解答入力!$D10=②解答入力!K10,1,0),"")</f>
        <v/>
      </c>
      <c r="K10" s="45" t="str">
        <f>IF(AND(②解答入力!$D10&lt;&gt;"",②解答入力!L10&lt;&gt;""),IF(②解答入力!$D10=②解答入力!L10,1,0),"")</f>
        <v/>
      </c>
      <c r="L10" s="45" t="str">
        <f>IF(AND(②解答入力!$D10&lt;&gt;"",②解答入力!M10&lt;&gt;""),IF(②解答入力!$D10=②解答入力!M10,1,0),"")</f>
        <v/>
      </c>
      <c r="M10" s="45" t="str">
        <f>IF(AND(②解答入力!$D10&lt;&gt;"",②解答入力!N10&lt;&gt;""),IF(②解答入力!$D10=②解答入力!N10,1,0),"")</f>
        <v/>
      </c>
      <c r="N10" s="45" t="str">
        <f>IF(AND(②解答入力!$D10&lt;&gt;"",②解答入力!O10&lt;&gt;""),IF(②解答入力!$D10=②解答入力!O10,1,0),"")</f>
        <v/>
      </c>
      <c r="O10" s="45" t="str">
        <f>IF(AND(②解答入力!$D10&lt;&gt;"",②解答入力!P10&lt;&gt;""),IF(②解答入力!$D10=②解答入力!P10,1,0),"")</f>
        <v/>
      </c>
      <c r="P10" s="45" t="str">
        <f>IF(AND(②解答入力!$D10&lt;&gt;"",②解答入力!Q10&lt;&gt;""),IF(②解答入力!$D10=②解答入力!Q10,1,0),"")</f>
        <v/>
      </c>
      <c r="Q10" s="45" t="str">
        <f>IF(AND(②解答入力!$D10&lt;&gt;"",②解答入力!R10&lt;&gt;""),IF(②解答入力!$D10=②解答入力!R10,1,0),"")</f>
        <v/>
      </c>
      <c r="R10" s="45" t="str">
        <f>IF(AND(②解答入力!$D10&lt;&gt;"",②解答入力!S10&lt;&gt;""),IF(②解答入力!$D10=②解答入力!S10,1,0),"")</f>
        <v/>
      </c>
      <c r="S10" s="45" t="str">
        <f>IF(AND(②解答入力!$D10&lt;&gt;"",②解答入力!T10&lt;&gt;""),IF(②解答入力!$D10=②解答入力!T10,1,0),"")</f>
        <v/>
      </c>
      <c r="T10" s="45" t="str">
        <f>IF(AND(②解答入力!$D10&lt;&gt;"",②解答入力!U10&lt;&gt;""),IF(②解答入力!$D10=②解答入力!U10,1,0),"")</f>
        <v/>
      </c>
      <c r="U10" s="45" t="str">
        <f>IF(AND(②解答入力!$D10&lt;&gt;"",②解答入力!V10&lt;&gt;""),IF(②解答入力!$D10=②解答入力!V10,1,0),"")</f>
        <v/>
      </c>
      <c r="V10" s="45" t="str">
        <f>IF(AND(②解答入力!$D10&lt;&gt;"",②解答入力!W10&lt;&gt;""),IF(②解答入力!$D10=②解答入力!W10,1,0),"")</f>
        <v/>
      </c>
      <c r="W10" s="45" t="str">
        <f>IF(AND(②解答入力!$D10&lt;&gt;"",②解答入力!X10&lt;&gt;""),IF(②解答入力!$D10=②解答入力!X10,1,0),"")</f>
        <v/>
      </c>
      <c r="X10" s="45" t="str">
        <f>IF(AND(②解答入力!$D10&lt;&gt;"",②解答入力!Y10&lt;&gt;""),IF(②解答入力!$D10=②解答入力!Y10,1,0),"")</f>
        <v/>
      </c>
      <c r="Y10" s="45" t="str">
        <f>IF(AND(②解答入力!$D10&lt;&gt;"",②解答入力!Z10&lt;&gt;""),IF(②解答入力!$D10=②解答入力!Z10,1,0),"")</f>
        <v/>
      </c>
      <c r="Z10" s="45" t="str">
        <f>IF(AND(②解答入力!$D10&lt;&gt;"",②解答入力!AA10&lt;&gt;""),IF(②解答入力!$D10=②解答入力!AA10,1,0),"")</f>
        <v/>
      </c>
      <c r="AA10" s="45" t="str">
        <f>IF(AND(②解答入力!$D10&lt;&gt;"",②解答入力!AB10&lt;&gt;""),IF(②解答入力!$D10=②解答入力!AB10,1,0),"")</f>
        <v/>
      </c>
      <c r="AB10" s="45" t="str">
        <f>IF(AND(②解答入力!$D10&lt;&gt;"",②解答入力!AC10&lt;&gt;""),IF(②解答入力!$D10=②解答入力!AC10,1,0),"")</f>
        <v/>
      </c>
      <c r="AC10" s="45" t="str">
        <f>IF(AND(②解答入力!$D10&lt;&gt;"",②解答入力!AD10&lt;&gt;""),IF(②解答入力!$D10=②解答入力!AD10,1,0),"")</f>
        <v/>
      </c>
      <c r="AD10" s="45" t="str">
        <f>IF(AND(②解答入力!$D10&lt;&gt;"",②解答入力!AE10&lt;&gt;""),IF(②解答入力!$D10=②解答入力!AE10,1,0),"")</f>
        <v/>
      </c>
      <c r="AE10" s="45" t="str">
        <f>IF(AND(②解答入力!$D10&lt;&gt;"",②解答入力!AF10&lt;&gt;""),IF(②解答入力!$D10=②解答入力!AF10,1,0),"")</f>
        <v/>
      </c>
      <c r="AF10" s="45" t="str">
        <f>IF(AND(②解答入力!$D10&lt;&gt;"",②解答入力!AG10&lt;&gt;""),IF(②解答入力!$D10=②解答入力!AG10,1,0),"")</f>
        <v/>
      </c>
      <c r="AG10" s="45" t="str">
        <f>IF(AND(②解答入力!$D10&lt;&gt;"",②解答入力!AH10&lt;&gt;""),IF(②解答入力!$D10=②解答入力!AH10,1,0),"")</f>
        <v/>
      </c>
      <c r="AH10" s="45" t="str">
        <f>IF(AND(②解答入力!$D10&lt;&gt;"",②解答入力!AI10&lt;&gt;""),IF(②解答入力!$D10=②解答入力!AI10,1,0),"")</f>
        <v/>
      </c>
      <c r="AI10" s="45" t="str">
        <f>IF(AND(②解答入力!$D10&lt;&gt;"",②解答入力!AJ10&lt;&gt;""),IF(②解答入力!$D10=②解答入力!AJ10,1,0),"")</f>
        <v/>
      </c>
      <c r="AJ10" s="73" t="str">
        <f>IF(AND(②解答入力!$D10&lt;&gt;"",②解答入力!AK10&lt;&gt;""),IF(②解答入力!$D10=②解答入力!AK10,1,0),"")</f>
        <v/>
      </c>
      <c r="AK10" s="45" t="str">
        <f>IF(AND(②解答入力!$D10&lt;&gt;"",②解答入力!AL10&lt;&gt;""),IF(②解答入力!$D10=②解答入力!AL10,1,0),"")</f>
        <v/>
      </c>
      <c r="AL10" s="45" t="str">
        <f>IF(AND(②解答入力!$D10&lt;&gt;"",②解答入力!AM10&lt;&gt;""),IF(②解答入力!$D10=②解答入力!AM10,1,0),"")</f>
        <v/>
      </c>
      <c r="AM10" s="45" t="str">
        <f>IF(AND(②解答入力!$D10&lt;&gt;"",②解答入力!AN10&lt;&gt;""),IF(②解答入力!$D10=②解答入力!AN10,1,0),"")</f>
        <v/>
      </c>
      <c r="AN10" s="45" t="str">
        <f>IF(AND(②解答入力!$D10&lt;&gt;"",②解答入力!AO10&lt;&gt;""),IF(②解答入力!$D10=②解答入力!AO10,1,0),"")</f>
        <v/>
      </c>
      <c r="AO10" s="45" t="str">
        <f>IF(AND(②解答入力!$D10&lt;&gt;"",②解答入力!AP10&lt;&gt;""),IF(②解答入力!$D10=②解答入力!AP10,1,0),"")</f>
        <v/>
      </c>
      <c r="AP10" s="73" t="str">
        <f>IF(AND(②解答入力!$D10&lt;&gt;"",②解答入力!AQ10&lt;&gt;""),IF(②解答入力!$D10=②解答入力!AQ10,1,0),"")</f>
        <v/>
      </c>
      <c r="AQ10" s="88" t="str">
        <f>IF(AND(②解答入力!$D10&lt;&gt;"",②解答入力!AR10&lt;&gt;""),IF(②解答入力!$D10=②解答入力!AR10,1,0),"")</f>
        <v/>
      </c>
      <c r="AR10" s="44">
        <f t="shared" si="0"/>
        <v>0</v>
      </c>
      <c r="AS10" s="45" t="e">
        <f t="shared" si="1"/>
        <v>#DIV/0!</v>
      </c>
      <c r="AT10" s="45">
        <f t="shared" si="2"/>
        <v>0</v>
      </c>
      <c r="AU10" s="57" t="e">
        <f t="shared" si="3"/>
        <v>#DIV/0!</v>
      </c>
    </row>
    <row r="11" spans="1:47" ht="17.100000000000001" customHeight="1">
      <c r="A11" s="482"/>
      <c r="B11" s="482"/>
      <c r="C11" s="187">
        <v>8</v>
      </c>
      <c r="D11" s="38" t="str">
        <f>IF(AND(②解答入力!$D11&lt;&gt;"",②解答入力!E11&lt;&gt;""),IF(②解答入力!$D11=②解答入力!E11,1,0),"")</f>
        <v/>
      </c>
      <c r="E11" s="39" t="str">
        <f>IF(AND(②解答入力!$D11&lt;&gt;"",②解答入力!F11&lt;&gt;""),IF(②解答入力!$D11=②解答入力!F11,1,0),"")</f>
        <v/>
      </c>
      <c r="F11" s="39" t="str">
        <f>IF(AND(②解答入力!$D11&lt;&gt;"",②解答入力!G11&lt;&gt;""),IF(②解答入力!$D11=②解答入力!G11,1,0),"")</f>
        <v/>
      </c>
      <c r="G11" s="39" t="str">
        <f>IF(AND(②解答入力!$D11&lt;&gt;"",②解答入力!H11&lt;&gt;""),IF(②解答入力!$D11=②解答入力!H11,1,0),"")</f>
        <v/>
      </c>
      <c r="H11" s="39" t="str">
        <f>IF(AND(②解答入力!$D11&lt;&gt;"",②解答入力!I11&lt;&gt;""),IF(②解答入力!$D11=②解答入力!I11,1,0),"")</f>
        <v/>
      </c>
      <c r="I11" s="39" t="str">
        <f>IF(AND(②解答入力!$D11&lt;&gt;"",②解答入力!J11&lt;&gt;""),IF(②解答入力!$D11=②解答入力!J11,1,0),"")</f>
        <v/>
      </c>
      <c r="J11" s="39" t="str">
        <f>IF(AND(②解答入力!$D11&lt;&gt;"",②解答入力!K11&lt;&gt;""),IF(②解答入力!$D11=②解答入力!K11,1,0),"")</f>
        <v/>
      </c>
      <c r="K11" s="39" t="str">
        <f>IF(AND(②解答入力!$D11&lt;&gt;"",②解答入力!L11&lt;&gt;""),IF(②解答入力!$D11=②解答入力!L11,1,0),"")</f>
        <v/>
      </c>
      <c r="L11" s="39" t="str">
        <f>IF(AND(②解答入力!$D11&lt;&gt;"",②解答入力!M11&lt;&gt;""),IF(②解答入力!$D11=②解答入力!M11,1,0),"")</f>
        <v/>
      </c>
      <c r="M11" s="39" t="str">
        <f>IF(AND(②解答入力!$D11&lt;&gt;"",②解答入力!N11&lt;&gt;""),IF(②解答入力!$D11=②解答入力!N11,1,0),"")</f>
        <v/>
      </c>
      <c r="N11" s="39" t="str">
        <f>IF(AND(②解答入力!$D11&lt;&gt;"",②解答入力!O11&lt;&gt;""),IF(②解答入力!$D11=②解答入力!O11,1,0),"")</f>
        <v/>
      </c>
      <c r="O11" s="39" t="str">
        <f>IF(AND(②解答入力!$D11&lt;&gt;"",②解答入力!P11&lt;&gt;""),IF(②解答入力!$D11=②解答入力!P11,1,0),"")</f>
        <v/>
      </c>
      <c r="P11" s="39" t="str">
        <f>IF(AND(②解答入力!$D11&lt;&gt;"",②解答入力!Q11&lt;&gt;""),IF(②解答入力!$D11=②解答入力!Q11,1,0),"")</f>
        <v/>
      </c>
      <c r="Q11" s="39" t="str">
        <f>IF(AND(②解答入力!$D11&lt;&gt;"",②解答入力!R11&lt;&gt;""),IF(②解答入力!$D11=②解答入力!R11,1,0),"")</f>
        <v/>
      </c>
      <c r="R11" s="39" t="str">
        <f>IF(AND(②解答入力!$D11&lt;&gt;"",②解答入力!S11&lt;&gt;""),IF(②解答入力!$D11=②解答入力!S11,1,0),"")</f>
        <v/>
      </c>
      <c r="S11" s="39" t="str">
        <f>IF(AND(②解答入力!$D11&lt;&gt;"",②解答入力!T11&lt;&gt;""),IF(②解答入力!$D11=②解答入力!T11,1,0),"")</f>
        <v/>
      </c>
      <c r="T11" s="39" t="str">
        <f>IF(AND(②解答入力!$D11&lt;&gt;"",②解答入力!U11&lt;&gt;""),IF(②解答入力!$D11=②解答入力!U11,1,0),"")</f>
        <v/>
      </c>
      <c r="U11" s="39" t="str">
        <f>IF(AND(②解答入力!$D11&lt;&gt;"",②解答入力!V11&lt;&gt;""),IF(②解答入力!$D11=②解答入力!V11,1,0),"")</f>
        <v/>
      </c>
      <c r="V11" s="39" t="str">
        <f>IF(AND(②解答入力!$D11&lt;&gt;"",②解答入力!W11&lt;&gt;""),IF(②解答入力!$D11=②解答入力!W11,1,0),"")</f>
        <v/>
      </c>
      <c r="W11" s="39" t="str">
        <f>IF(AND(②解答入力!$D11&lt;&gt;"",②解答入力!X11&lt;&gt;""),IF(②解答入力!$D11=②解答入力!X11,1,0),"")</f>
        <v/>
      </c>
      <c r="X11" s="39" t="str">
        <f>IF(AND(②解答入力!$D11&lt;&gt;"",②解答入力!Y11&lt;&gt;""),IF(②解答入力!$D11=②解答入力!Y11,1,0),"")</f>
        <v/>
      </c>
      <c r="Y11" s="39" t="str">
        <f>IF(AND(②解答入力!$D11&lt;&gt;"",②解答入力!Z11&lt;&gt;""),IF(②解答入力!$D11=②解答入力!Z11,1,0),"")</f>
        <v/>
      </c>
      <c r="Z11" s="39" t="str">
        <f>IF(AND(②解答入力!$D11&lt;&gt;"",②解答入力!AA11&lt;&gt;""),IF(②解答入力!$D11=②解答入力!AA11,1,0),"")</f>
        <v/>
      </c>
      <c r="AA11" s="39" t="str">
        <f>IF(AND(②解答入力!$D11&lt;&gt;"",②解答入力!AB11&lt;&gt;""),IF(②解答入力!$D11=②解答入力!AB11,1,0),"")</f>
        <v/>
      </c>
      <c r="AB11" s="39" t="str">
        <f>IF(AND(②解答入力!$D11&lt;&gt;"",②解答入力!AC11&lt;&gt;""),IF(②解答入力!$D11=②解答入力!AC11,1,0),"")</f>
        <v/>
      </c>
      <c r="AC11" s="39" t="str">
        <f>IF(AND(②解答入力!$D11&lt;&gt;"",②解答入力!AD11&lt;&gt;""),IF(②解答入力!$D11=②解答入力!AD11,1,0),"")</f>
        <v/>
      </c>
      <c r="AD11" s="39" t="str">
        <f>IF(AND(②解答入力!$D11&lt;&gt;"",②解答入力!AE11&lt;&gt;""),IF(②解答入力!$D11=②解答入力!AE11,1,0),"")</f>
        <v/>
      </c>
      <c r="AE11" s="39" t="str">
        <f>IF(AND(②解答入力!$D11&lt;&gt;"",②解答入力!AF11&lt;&gt;""),IF(②解答入力!$D11=②解答入力!AF11,1,0),"")</f>
        <v/>
      </c>
      <c r="AF11" s="39" t="str">
        <f>IF(AND(②解答入力!$D11&lt;&gt;"",②解答入力!AG11&lt;&gt;""),IF(②解答入力!$D11=②解答入力!AG11,1,0),"")</f>
        <v/>
      </c>
      <c r="AG11" s="39" t="str">
        <f>IF(AND(②解答入力!$D11&lt;&gt;"",②解答入力!AH11&lt;&gt;""),IF(②解答入力!$D11=②解答入力!AH11,1,0),"")</f>
        <v/>
      </c>
      <c r="AH11" s="39" t="str">
        <f>IF(AND(②解答入力!$D11&lt;&gt;"",②解答入力!AI11&lt;&gt;""),IF(②解答入力!$D11=②解答入力!AI11,1,0),"")</f>
        <v/>
      </c>
      <c r="AI11" s="39" t="str">
        <f>IF(AND(②解答入力!$D11&lt;&gt;"",②解答入力!AJ11&lt;&gt;""),IF(②解答入力!$D11=②解答入力!AJ11,1,0),"")</f>
        <v/>
      </c>
      <c r="AJ11" s="71" t="str">
        <f>IF(AND(②解答入力!$D11&lt;&gt;"",②解答入力!AK11&lt;&gt;""),IF(②解答入力!$D11=②解答入力!AK11,1,0),"")</f>
        <v/>
      </c>
      <c r="AK11" s="39" t="str">
        <f>IF(AND(②解答入力!$D11&lt;&gt;"",②解答入力!AL11&lt;&gt;""),IF(②解答入力!$D11=②解答入力!AL11,1,0),"")</f>
        <v/>
      </c>
      <c r="AL11" s="39" t="str">
        <f>IF(AND(②解答入力!$D11&lt;&gt;"",②解答入力!AM11&lt;&gt;""),IF(②解答入力!$D11=②解答入力!AM11,1,0),"")</f>
        <v/>
      </c>
      <c r="AM11" s="39" t="str">
        <f>IF(AND(②解答入力!$D11&lt;&gt;"",②解答入力!AN11&lt;&gt;""),IF(②解答入力!$D11=②解答入力!AN11,1,0),"")</f>
        <v/>
      </c>
      <c r="AN11" s="39" t="str">
        <f>IF(AND(②解答入力!$D11&lt;&gt;"",②解答入力!AO11&lt;&gt;""),IF(②解答入力!$D11=②解答入力!AO11,1,0),"")</f>
        <v/>
      </c>
      <c r="AO11" s="39" t="str">
        <f>IF(AND(②解答入力!$D11&lt;&gt;"",②解答入力!AP11&lt;&gt;""),IF(②解答入力!$D11=②解答入力!AP11,1,0),"")</f>
        <v/>
      </c>
      <c r="AP11" s="71" t="str">
        <f>IF(AND(②解答入力!$D11&lt;&gt;"",②解答入力!AQ11&lt;&gt;""),IF(②解答入力!$D11=②解答入力!AQ11,1,0),"")</f>
        <v/>
      </c>
      <c r="AQ11" s="87" t="str">
        <f>IF(AND(②解答入力!$D11&lt;&gt;"",②解答入力!AR11&lt;&gt;""),IF(②解答入力!$D11=②解答入力!AR11,1,0),"")</f>
        <v/>
      </c>
      <c r="AR11" s="38">
        <f t="shared" si="0"/>
        <v>0</v>
      </c>
      <c r="AS11" s="39" t="e">
        <f t="shared" si="1"/>
        <v>#DIV/0!</v>
      </c>
      <c r="AT11" s="39">
        <f t="shared" si="2"/>
        <v>0</v>
      </c>
      <c r="AU11" s="83" t="e">
        <f t="shared" si="3"/>
        <v>#DIV/0!</v>
      </c>
    </row>
    <row r="12" spans="1:47" ht="17.100000000000001" customHeight="1">
      <c r="A12" s="482"/>
      <c r="B12" s="482"/>
      <c r="C12" s="107">
        <v>9</v>
      </c>
      <c r="D12" s="36" t="str">
        <f>IF(AND(②解答入力!$D12&lt;&gt;"",②解答入力!E12&lt;&gt;""),IF(②解答入力!$D12=②解答入力!E12,1,0),"")</f>
        <v/>
      </c>
      <c r="E12" s="37" t="str">
        <f>IF(AND(②解答入力!$D12&lt;&gt;"",②解答入力!F12&lt;&gt;""),IF(②解答入力!$D12=②解答入力!F12,1,0),"")</f>
        <v/>
      </c>
      <c r="F12" s="37" t="str">
        <f>IF(AND(②解答入力!$D12&lt;&gt;"",②解答入力!G12&lt;&gt;""),IF(②解答入力!$D12=②解答入力!G12,1,0),"")</f>
        <v/>
      </c>
      <c r="G12" s="37" t="str">
        <f>IF(AND(②解答入力!$D12&lt;&gt;"",②解答入力!H12&lt;&gt;""),IF(②解答入力!$D12=②解答入力!H12,1,0),"")</f>
        <v/>
      </c>
      <c r="H12" s="37" t="str">
        <f>IF(AND(②解答入力!$D12&lt;&gt;"",②解答入力!I12&lt;&gt;""),IF(②解答入力!$D12=②解答入力!I12,1,0),"")</f>
        <v/>
      </c>
      <c r="I12" s="37" t="str">
        <f>IF(AND(②解答入力!$D12&lt;&gt;"",②解答入力!J12&lt;&gt;""),IF(②解答入力!$D12=②解答入力!J12,1,0),"")</f>
        <v/>
      </c>
      <c r="J12" s="37" t="str">
        <f>IF(AND(②解答入力!$D12&lt;&gt;"",②解答入力!K12&lt;&gt;""),IF(②解答入力!$D12=②解答入力!K12,1,0),"")</f>
        <v/>
      </c>
      <c r="K12" s="37" t="str">
        <f>IF(AND(②解答入力!$D12&lt;&gt;"",②解答入力!L12&lt;&gt;""),IF(②解答入力!$D12=②解答入力!L12,1,0),"")</f>
        <v/>
      </c>
      <c r="L12" s="37" t="str">
        <f>IF(AND(②解答入力!$D12&lt;&gt;"",②解答入力!M12&lt;&gt;""),IF(②解答入力!$D12=②解答入力!M12,1,0),"")</f>
        <v/>
      </c>
      <c r="M12" s="37" t="str">
        <f>IF(AND(②解答入力!$D12&lt;&gt;"",②解答入力!N12&lt;&gt;""),IF(②解答入力!$D12=②解答入力!N12,1,0),"")</f>
        <v/>
      </c>
      <c r="N12" s="37" t="str">
        <f>IF(AND(②解答入力!$D12&lt;&gt;"",②解答入力!O12&lt;&gt;""),IF(②解答入力!$D12=②解答入力!O12,1,0),"")</f>
        <v/>
      </c>
      <c r="O12" s="37" t="str">
        <f>IF(AND(②解答入力!$D12&lt;&gt;"",②解答入力!P12&lt;&gt;""),IF(②解答入力!$D12=②解答入力!P12,1,0),"")</f>
        <v/>
      </c>
      <c r="P12" s="37" t="str">
        <f>IF(AND(②解答入力!$D12&lt;&gt;"",②解答入力!Q12&lt;&gt;""),IF(②解答入力!$D12=②解答入力!Q12,1,0),"")</f>
        <v/>
      </c>
      <c r="Q12" s="37" t="str">
        <f>IF(AND(②解答入力!$D12&lt;&gt;"",②解答入力!R12&lt;&gt;""),IF(②解答入力!$D12=②解答入力!R12,1,0),"")</f>
        <v/>
      </c>
      <c r="R12" s="37" t="str">
        <f>IF(AND(②解答入力!$D12&lt;&gt;"",②解答入力!S12&lt;&gt;""),IF(②解答入力!$D12=②解答入力!S12,1,0),"")</f>
        <v/>
      </c>
      <c r="S12" s="37" t="str">
        <f>IF(AND(②解答入力!$D12&lt;&gt;"",②解答入力!T12&lt;&gt;""),IF(②解答入力!$D12=②解答入力!T12,1,0),"")</f>
        <v/>
      </c>
      <c r="T12" s="37" t="str">
        <f>IF(AND(②解答入力!$D12&lt;&gt;"",②解答入力!U12&lt;&gt;""),IF(②解答入力!$D12=②解答入力!U12,1,0),"")</f>
        <v/>
      </c>
      <c r="U12" s="37" t="str">
        <f>IF(AND(②解答入力!$D12&lt;&gt;"",②解答入力!V12&lt;&gt;""),IF(②解答入力!$D12=②解答入力!V12,1,0),"")</f>
        <v/>
      </c>
      <c r="V12" s="37" t="str">
        <f>IF(AND(②解答入力!$D12&lt;&gt;"",②解答入力!W12&lt;&gt;""),IF(②解答入力!$D12=②解答入力!W12,1,0),"")</f>
        <v/>
      </c>
      <c r="W12" s="37" t="str">
        <f>IF(AND(②解答入力!$D12&lt;&gt;"",②解答入力!X12&lt;&gt;""),IF(②解答入力!$D12=②解答入力!X12,1,0),"")</f>
        <v/>
      </c>
      <c r="X12" s="37" t="str">
        <f>IF(AND(②解答入力!$D12&lt;&gt;"",②解答入力!Y12&lt;&gt;""),IF(②解答入力!$D12=②解答入力!Y12,1,0),"")</f>
        <v/>
      </c>
      <c r="Y12" s="37" t="str">
        <f>IF(AND(②解答入力!$D12&lt;&gt;"",②解答入力!Z12&lt;&gt;""),IF(②解答入力!$D12=②解答入力!Z12,1,0),"")</f>
        <v/>
      </c>
      <c r="Z12" s="37" t="str">
        <f>IF(AND(②解答入力!$D12&lt;&gt;"",②解答入力!AA12&lt;&gt;""),IF(②解答入力!$D12=②解答入力!AA12,1,0),"")</f>
        <v/>
      </c>
      <c r="AA12" s="37" t="str">
        <f>IF(AND(②解答入力!$D12&lt;&gt;"",②解答入力!AB12&lt;&gt;""),IF(②解答入力!$D12=②解答入力!AB12,1,0),"")</f>
        <v/>
      </c>
      <c r="AB12" s="37" t="str">
        <f>IF(AND(②解答入力!$D12&lt;&gt;"",②解答入力!AC12&lt;&gt;""),IF(②解答入力!$D12=②解答入力!AC12,1,0),"")</f>
        <v/>
      </c>
      <c r="AC12" s="37" t="str">
        <f>IF(AND(②解答入力!$D12&lt;&gt;"",②解答入力!AD12&lt;&gt;""),IF(②解答入力!$D12=②解答入力!AD12,1,0),"")</f>
        <v/>
      </c>
      <c r="AD12" s="37" t="str">
        <f>IF(AND(②解答入力!$D12&lt;&gt;"",②解答入力!AE12&lt;&gt;""),IF(②解答入力!$D12=②解答入力!AE12,1,0),"")</f>
        <v/>
      </c>
      <c r="AE12" s="37" t="str">
        <f>IF(AND(②解答入力!$D12&lt;&gt;"",②解答入力!AF12&lt;&gt;""),IF(②解答入力!$D12=②解答入力!AF12,1,0),"")</f>
        <v/>
      </c>
      <c r="AF12" s="37" t="str">
        <f>IF(AND(②解答入力!$D12&lt;&gt;"",②解答入力!AG12&lt;&gt;""),IF(②解答入力!$D12=②解答入力!AG12,1,0),"")</f>
        <v/>
      </c>
      <c r="AG12" s="37" t="str">
        <f>IF(AND(②解答入力!$D12&lt;&gt;"",②解答入力!AH12&lt;&gt;""),IF(②解答入力!$D12=②解答入力!AH12,1,0),"")</f>
        <v/>
      </c>
      <c r="AH12" s="37" t="str">
        <f>IF(AND(②解答入力!$D12&lt;&gt;"",②解答入力!AI12&lt;&gt;""),IF(②解答入力!$D12=②解答入力!AI12,1,0),"")</f>
        <v/>
      </c>
      <c r="AI12" s="37" t="str">
        <f>IF(AND(②解答入力!$D12&lt;&gt;"",②解答入力!AJ12&lt;&gt;""),IF(②解答入力!$D12=②解答入力!AJ12,1,0),"")</f>
        <v/>
      </c>
      <c r="AJ12" s="70" t="str">
        <f>IF(AND(②解答入力!$D12&lt;&gt;"",②解答入力!AK12&lt;&gt;""),IF(②解答入力!$D12=②解答入力!AK12,1,0),"")</f>
        <v/>
      </c>
      <c r="AK12" s="37" t="str">
        <f>IF(AND(②解答入力!$D12&lt;&gt;"",②解答入力!AL12&lt;&gt;""),IF(②解答入力!$D12=②解答入力!AL12,1,0),"")</f>
        <v/>
      </c>
      <c r="AL12" s="37" t="str">
        <f>IF(AND(②解答入力!$D12&lt;&gt;"",②解答入力!AM12&lt;&gt;""),IF(②解答入力!$D12=②解答入力!AM12,1,0),"")</f>
        <v/>
      </c>
      <c r="AM12" s="37" t="str">
        <f>IF(AND(②解答入力!$D12&lt;&gt;"",②解答入力!AN12&lt;&gt;""),IF(②解答入力!$D12=②解答入力!AN12,1,0),"")</f>
        <v/>
      </c>
      <c r="AN12" s="37" t="str">
        <f>IF(AND(②解答入力!$D12&lt;&gt;"",②解答入力!AO12&lt;&gt;""),IF(②解答入力!$D12=②解答入力!AO12,1,0),"")</f>
        <v/>
      </c>
      <c r="AO12" s="37" t="str">
        <f>IF(AND(②解答入力!$D12&lt;&gt;"",②解答入力!AP12&lt;&gt;""),IF(②解答入力!$D12=②解答入力!AP12,1,0),"")</f>
        <v/>
      </c>
      <c r="AP12" s="70" t="str">
        <f>IF(AND(②解答入力!$D12&lt;&gt;"",②解答入力!AQ12&lt;&gt;""),IF(②解答入力!$D12=②解答入力!AQ12,1,0),"")</f>
        <v/>
      </c>
      <c r="AQ12" s="86" t="str">
        <f>IF(AND(②解答入力!$D12&lt;&gt;"",②解答入力!AR12&lt;&gt;""),IF(②解答入力!$D12=②解答入力!AR12,1,0),"")</f>
        <v/>
      </c>
      <c r="AR12" s="36">
        <f t="shared" si="0"/>
        <v>0</v>
      </c>
      <c r="AS12" s="37" t="e">
        <f t="shared" si="1"/>
        <v>#DIV/0!</v>
      </c>
      <c r="AT12" s="37">
        <f t="shared" si="2"/>
        <v>0</v>
      </c>
      <c r="AU12" s="56" t="e">
        <f t="shared" si="3"/>
        <v>#DIV/0!</v>
      </c>
    </row>
    <row r="13" spans="1:47" ht="17.100000000000001" customHeight="1">
      <c r="A13" s="482"/>
      <c r="B13" s="482"/>
      <c r="C13" s="107">
        <v>10</v>
      </c>
      <c r="D13" s="36" t="str">
        <f>IF(AND(②解答入力!$D13&lt;&gt;"",②解答入力!E13&lt;&gt;""),IF(②解答入力!$D13=②解答入力!E13,1,0),"")</f>
        <v/>
      </c>
      <c r="E13" s="37" t="str">
        <f>IF(AND(②解答入力!$D13&lt;&gt;"",②解答入力!F13&lt;&gt;""),IF(②解答入力!$D13=②解答入力!F13,1,0),"")</f>
        <v/>
      </c>
      <c r="F13" s="37" t="str">
        <f>IF(AND(②解答入力!$D13&lt;&gt;"",②解答入力!G13&lt;&gt;""),IF(②解答入力!$D13=②解答入力!G13,1,0),"")</f>
        <v/>
      </c>
      <c r="G13" s="37" t="str">
        <f>IF(AND(②解答入力!$D13&lt;&gt;"",②解答入力!H13&lt;&gt;""),IF(②解答入力!$D13=②解答入力!H13,1,0),"")</f>
        <v/>
      </c>
      <c r="H13" s="37" t="str">
        <f>IF(AND(②解答入力!$D13&lt;&gt;"",②解答入力!I13&lt;&gt;""),IF(②解答入力!$D13=②解答入力!I13,1,0),"")</f>
        <v/>
      </c>
      <c r="I13" s="37" t="str">
        <f>IF(AND(②解答入力!$D13&lt;&gt;"",②解答入力!J13&lt;&gt;""),IF(②解答入力!$D13=②解答入力!J13,1,0),"")</f>
        <v/>
      </c>
      <c r="J13" s="37" t="str">
        <f>IF(AND(②解答入力!$D13&lt;&gt;"",②解答入力!K13&lt;&gt;""),IF(②解答入力!$D13=②解答入力!K13,1,0),"")</f>
        <v/>
      </c>
      <c r="K13" s="37" t="str">
        <f>IF(AND(②解答入力!$D13&lt;&gt;"",②解答入力!L13&lt;&gt;""),IF(②解答入力!$D13=②解答入力!L13,1,0),"")</f>
        <v/>
      </c>
      <c r="L13" s="37" t="str">
        <f>IF(AND(②解答入力!$D13&lt;&gt;"",②解答入力!M13&lt;&gt;""),IF(②解答入力!$D13=②解答入力!M13,1,0),"")</f>
        <v/>
      </c>
      <c r="M13" s="37" t="str">
        <f>IF(AND(②解答入力!$D13&lt;&gt;"",②解答入力!N13&lt;&gt;""),IF(②解答入力!$D13=②解答入力!N13,1,0),"")</f>
        <v/>
      </c>
      <c r="N13" s="37" t="str">
        <f>IF(AND(②解答入力!$D13&lt;&gt;"",②解答入力!O13&lt;&gt;""),IF(②解答入力!$D13=②解答入力!O13,1,0),"")</f>
        <v/>
      </c>
      <c r="O13" s="37" t="str">
        <f>IF(AND(②解答入力!$D13&lt;&gt;"",②解答入力!P13&lt;&gt;""),IF(②解答入力!$D13=②解答入力!P13,1,0),"")</f>
        <v/>
      </c>
      <c r="P13" s="37" t="str">
        <f>IF(AND(②解答入力!$D13&lt;&gt;"",②解答入力!Q13&lt;&gt;""),IF(②解答入力!$D13=②解答入力!Q13,1,0),"")</f>
        <v/>
      </c>
      <c r="Q13" s="37" t="str">
        <f>IF(AND(②解答入力!$D13&lt;&gt;"",②解答入力!R13&lt;&gt;""),IF(②解答入力!$D13=②解答入力!R13,1,0),"")</f>
        <v/>
      </c>
      <c r="R13" s="37" t="str">
        <f>IF(AND(②解答入力!$D13&lt;&gt;"",②解答入力!S13&lt;&gt;""),IF(②解答入力!$D13=②解答入力!S13,1,0),"")</f>
        <v/>
      </c>
      <c r="S13" s="37" t="str">
        <f>IF(AND(②解答入力!$D13&lt;&gt;"",②解答入力!T13&lt;&gt;""),IF(②解答入力!$D13=②解答入力!T13,1,0),"")</f>
        <v/>
      </c>
      <c r="T13" s="37" t="str">
        <f>IF(AND(②解答入力!$D13&lt;&gt;"",②解答入力!U13&lt;&gt;""),IF(②解答入力!$D13=②解答入力!U13,1,0),"")</f>
        <v/>
      </c>
      <c r="U13" s="37" t="str">
        <f>IF(AND(②解答入力!$D13&lt;&gt;"",②解答入力!V13&lt;&gt;""),IF(②解答入力!$D13=②解答入力!V13,1,0),"")</f>
        <v/>
      </c>
      <c r="V13" s="37" t="str">
        <f>IF(AND(②解答入力!$D13&lt;&gt;"",②解答入力!W13&lt;&gt;""),IF(②解答入力!$D13=②解答入力!W13,1,0),"")</f>
        <v/>
      </c>
      <c r="W13" s="37" t="str">
        <f>IF(AND(②解答入力!$D13&lt;&gt;"",②解答入力!X13&lt;&gt;""),IF(②解答入力!$D13=②解答入力!X13,1,0),"")</f>
        <v/>
      </c>
      <c r="X13" s="37" t="str">
        <f>IF(AND(②解答入力!$D13&lt;&gt;"",②解答入力!Y13&lt;&gt;""),IF(②解答入力!$D13=②解答入力!Y13,1,0),"")</f>
        <v/>
      </c>
      <c r="Y13" s="37" t="str">
        <f>IF(AND(②解答入力!$D13&lt;&gt;"",②解答入力!Z13&lt;&gt;""),IF(②解答入力!$D13=②解答入力!Z13,1,0),"")</f>
        <v/>
      </c>
      <c r="Z13" s="37" t="str">
        <f>IF(AND(②解答入力!$D13&lt;&gt;"",②解答入力!AA13&lt;&gt;""),IF(②解答入力!$D13=②解答入力!AA13,1,0),"")</f>
        <v/>
      </c>
      <c r="AA13" s="37" t="str">
        <f>IF(AND(②解答入力!$D13&lt;&gt;"",②解答入力!AB13&lt;&gt;""),IF(②解答入力!$D13=②解答入力!AB13,1,0),"")</f>
        <v/>
      </c>
      <c r="AB13" s="37" t="str">
        <f>IF(AND(②解答入力!$D13&lt;&gt;"",②解答入力!AC13&lt;&gt;""),IF(②解答入力!$D13=②解答入力!AC13,1,0),"")</f>
        <v/>
      </c>
      <c r="AC13" s="37" t="str">
        <f>IF(AND(②解答入力!$D13&lt;&gt;"",②解答入力!AD13&lt;&gt;""),IF(②解答入力!$D13=②解答入力!AD13,1,0),"")</f>
        <v/>
      </c>
      <c r="AD13" s="37" t="str">
        <f>IF(AND(②解答入力!$D13&lt;&gt;"",②解答入力!AE13&lt;&gt;""),IF(②解答入力!$D13=②解答入力!AE13,1,0),"")</f>
        <v/>
      </c>
      <c r="AE13" s="37" t="str">
        <f>IF(AND(②解答入力!$D13&lt;&gt;"",②解答入力!AF13&lt;&gt;""),IF(②解答入力!$D13=②解答入力!AF13,1,0),"")</f>
        <v/>
      </c>
      <c r="AF13" s="37" t="str">
        <f>IF(AND(②解答入力!$D13&lt;&gt;"",②解答入力!AG13&lt;&gt;""),IF(②解答入力!$D13=②解答入力!AG13,1,0),"")</f>
        <v/>
      </c>
      <c r="AG13" s="37" t="str">
        <f>IF(AND(②解答入力!$D13&lt;&gt;"",②解答入力!AH13&lt;&gt;""),IF(②解答入力!$D13=②解答入力!AH13,1,0),"")</f>
        <v/>
      </c>
      <c r="AH13" s="37" t="str">
        <f>IF(AND(②解答入力!$D13&lt;&gt;"",②解答入力!AI13&lt;&gt;""),IF(②解答入力!$D13=②解答入力!AI13,1,0),"")</f>
        <v/>
      </c>
      <c r="AI13" s="37" t="str">
        <f>IF(AND(②解答入力!$D13&lt;&gt;"",②解答入力!AJ13&lt;&gt;""),IF(②解答入力!$D13=②解答入力!AJ13,1,0),"")</f>
        <v/>
      </c>
      <c r="AJ13" s="70" t="str">
        <f>IF(AND(②解答入力!$D13&lt;&gt;"",②解答入力!AK13&lt;&gt;""),IF(②解答入力!$D13=②解答入力!AK13,1,0),"")</f>
        <v/>
      </c>
      <c r="AK13" s="37" t="str">
        <f>IF(AND(②解答入力!$D13&lt;&gt;"",②解答入力!AL13&lt;&gt;""),IF(②解答入力!$D13=②解答入力!AL13,1,0),"")</f>
        <v/>
      </c>
      <c r="AL13" s="37" t="str">
        <f>IF(AND(②解答入力!$D13&lt;&gt;"",②解答入力!AM13&lt;&gt;""),IF(②解答入力!$D13=②解答入力!AM13,1,0),"")</f>
        <v/>
      </c>
      <c r="AM13" s="37" t="str">
        <f>IF(AND(②解答入力!$D13&lt;&gt;"",②解答入力!AN13&lt;&gt;""),IF(②解答入力!$D13=②解答入力!AN13,1,0),"")</f>
        <v/>
      </c>
      <c r="AN13" s="37" t="str">
        <f>IF(AND(②解答入力!$D13&lt;&gt;"",②解答入力!AO13&lt;&gt;""),IF(②解答入力!$D13=②解答入力!AO13,1,0),"")</f>
        <v/>
      </c>
      <c r="AO13" s="37" t="str">
        <f>IF(AND(②解答入力!$D13&lt;&gt;"",②解答入力!AP13&lt;&gt;""),IF(②解答入力!$D13=②解答入力!AP13,1,0),"")</f>
        <v/>
      </c>
      <c r="AP13" s="70" t="str">
        <f>IF(AND(②解答入力!$D13&lt;&gt;"",②解答入力!AQ13&lt;&gt;""),IF(②解答入力!$D13=②解答入力!AQ13,1,0),"")</f>
        <v/>
      </c>
      <c r="AQ13" s="86" t="str">
        <f>IF(AND(②解答入力!$D13&lt;&gt;"",②解答入力!AR13&lt;&gt;""),IF(②解答入力!$D13=②解答入力!AR13,1,0),"")</f>
        <v/>
      </c>
      <c r="AR13" s="36">
        <f t="shared" si="0"/>
        <v>0</v>
      </c>
      <c r="AS13" s="37" t="e">
        <f t="shared" si="1"/>
        <v>#DIV/0!</v>
      </c>
      <c r="AT13" s="37">
        <f t="shared" si="2"/>
        <v>0</v>
      </c>
      <c r="AU13" s="56" t="e">
        <f t="shared" si="3"/>
        <v>#DIV/0!</v>
      </c>
    </row>
    <row r="14" spans="1:47" ht="17.100000000000001" customHeight="1">
      <c r="A14" s="482"/>
      <c r="B14" s="482"/>
      <c r="C14" s="107">
        <v>11</v>
      </c>
      <c r="D14" s="36" t="str">
        <f>IF(AND(②解答入力!$D14&lt;&gt;"",②解答入力!E14&lt;&gt;""),IF(②解答入力!$D14=②解答入力!E14,1,0),"")</f>
        <v/>
      </c>
      <c r="E14" s="37" t="str">
        <f>IF(AND(②解答入力!$D14&lt;&gt;"",②解答入力!F14&lt;&gt;""),IF(②解答入力!$D14=②解答入力!F14,1,0),"")</f>
        <v/>
      </c>
      <c r="F14" s="37" t="str">
        <f>IF(AND(②解答入力!$D14&lt;&gt;"",②解答入力!G14&lt;&gt;""),IF(②解答入力!$D14=②解答入力!G14,1,0),"")</f>
        <v/>
      </c>
      <c r="G14" s="37" t="str">
        <f>IF(AND(②解答入力!$D14&lt;&gt;"",②解答入力!H14&lt;&gt;""),IF(②解答入力!$D14=②解答入力!H14,1,0),"")</f>
        <v/>
      </c>
      <c r="H14" s="37" t="str">
        <f>IF(AND(②解答入力!$D14&lt;&gt;"",②解答入力!I14&lt;&gt;""),IF(②解答入力!$D14=②解答入力!I14,1,0),"")</f>
        <v/>
      </c>
      <c r="I14" s="37" t="str">
        <f>IF(AND(②解答入力!$D14&lt;&gt;"",②解答入力!J14&lt;&gt;""),IF(②解答入力!$D14=②解答入力!J14,1,0),"")</f>
        <v/>
      </c>
      <c r="J14" s="37" t="str">
        <f>IF(AND(②解答入力!$D14&lt;&gt;"",②解答入力!K14&lt;&gt;""),IF(②解答入力!$D14=②解答入力!K14,1,0),"")</f>
        <v/>
      </c>
      <c r="K14" s="37" t="str">
        <f>IF(AND(②解答入力!$D14&lt;&gt;"",②解答入力!L14&lt;&gt;""),IF(②解答入力!$D14=②解答入力!L14,1,0),"")</f>
        <v/>
      </c>
      <c r="L14" s="37" t="str">
        <f>IF(AND(②解答入力!$D14&lt;&gt;"",②解答入力!M14&lt;&gt;""),IF(②解答入力!$D14=②解答入力!M14,1,0),"")</f>
        <v/>
      </c>
      <c r="M14" s="37" t="str">
        <f>IF(AND(②解答入力!$D14&lt;&gt;"",②解答入力!N14&lt;&gt;""),IF(②解答入力!$D14=②解答入力!N14,1,0),"")</f>
        <v/>
      </c>
      <c r="N14" s="37" t="str">
        <f>IF(AND(②解答入力!$D14&lt;&gt;"",②解答入力!O14&lt;&gt;""),IF(②解答入力!$D14=②解答入力!O14,1,0),"")</f>
        <v/>
      </c>
      <c r="O14" s="37" t="str">
        <f>IF(AND(②解答入力!$D14&lt;&gt;"",②解答入力!P14&lt;&gt;""),IF(②解答入力!$D14=②解答入力!P14,1,0),"")</f>
        <v/>
      </c>
      <c r="P14" s="37" t="str">
        <f>IF(AND(②解答入力!$D14&lt;&gt;"",②解答入力!Q14&lt;&gt;""),IF(②解答入力!$D14=②解答入力!Q14,1,0),"")</f>
        <v/>
      </c>
      <c r="Q14" s="37" t="str">
        <f>IF(AND(②解答入力!$D14&lt;&gt;"",②解答入力!R14&lt;&gt;""),IF(②解答入力!$D14=②解答入力!R14,1,0),"")</f>
        <v/>
      </c>
      <c r="R14" s="37" t="str">
        <f>IF(AND(②解答入力!$D14&lt;&gt;"",②解答入力!S14&lt;&gt;""),IF(②解答入力!$D14=②解答入力!S14,1,0),"")</f>
        <v/>
      </c>
      <c r="S14" s="37" t="str">
        <f>IF(AND(②解答入力!$D14&lt;&gt;"",②解答入力!T14&lt;&gt;""),IF(②解答入力!$D14=②解答入力!T14,1,0),"")</f>
        <v/>
      </c>
      <c r="T14" s="37" t="str">
        <f>IF(AND(②解答入力!$D14&lt;&gt;"",②解答入力!U14&lt;&gt;""),IF(②解答入力!$D14=②解答入力!U14,1,0),"")</f>
        <v/>
      </c>
      <c r="U14" s="37" t="str">
        <f>IF(AND(②解答入力!$D14&lt;&gt;"",②解答入力!V14&lt;&gt;""),IF(②解答入力!$D14=②解答入力!V14,1,0),"")</f>
        <v/>
      </c>
      <c r="V14" s="37" t="str">
        <f>IF(AND(②解答入力!$D14&lt;&gt;"",②解答入力!W14&lt;&gt;""),IF(②解答入力!$D14=②解答入力!W14,1,0),"")</f>
        <v/>
      </c>
      <c r="W14" s="37" t="str">
        <f>IF(AND(②解答入力!$D14&lt;&gt;"",②解答入力!X14&lt;&gt;""),IF(②解答入力!$D14=②解答入力!X14,1,0),"")</f>
        <v/>
      </c>
      <c r="X14" s="37" t="str">
        <f>IF(AND(②解答入力!$D14&lt;&gt;"",②解答入力!Y14&lt;&gt;""),IF(②解答入力!$D14=②解答入力!Y14,1,0),"")</f>
        <v/>
      </c>
      <c r="Y14" s="37" t="str">
        <f>IF(AND(②解答入力!$D14&lt;&gt;"",②解答入力!Z14&lt;&gt;""),IF(②解答入力!$D14=②解答入力!Z14,1,0),"")</f>
        <v/>
      </c>
      <c r="Z14" s="37" t="str">
        <f>IF(AND(②解答入力!$D14&lt;&gt;"",②解答入力!AA14&lt;&gt;""),IF(②解答入力!$D14=②解答入力!AA14,1,0),"")</f>
        <v/>
      </c>
      <c r="AA14" s="37" t="str">
        <f>IF(AND(②解答入力!$D14&lt;&gt;"",②解答入力!AB14&lt;&gt;""),IF(②解答入力!$D14=②解答入力!AB14,1,0),"")</f>
        <v/>
      </c>
      <c r="AB14" s="37" t="str">
        <f>IF(AND(②解答入力!$D14&lt;&gt;"",②解答入力!AC14&lt;&gt;""),IF(②解答入力!$D14=②解答入力!AC14,1,0),"")</f>
        <v/>
      </c>
      <c r="AC14" s="37" t="str">
        <f>IF(AND(②解答入力!$D14&lt;&gt;"",②解答入力!AD14&lt;&gt;""),IF(②解答入力!$D14=②解答入力!AD14,1,0),"")</f>
        <v/>
      </c>
      <c r="AD14" s="37" t="str">
        <f>IF(AND(②解答入力!$D14&lt;&gt;"",②解答入力!AE14&lt;&gt;""),IF(②解答入力!$D14=②解答入力!AE14,1,0),"")</f>
        <v/>
      </c>
      <c r="AE14" s="37" t="str">
        <f>IF(AND(②解答入力!$D14&lt;&gt;"",②解答入力!AF14&lt;&gt;""),IF(②解答入力!$D14=②解答入力!AF14,1,0),"")</f>
        <v/>
      </c>
      <c r="AF14" s="37" t="str">
        <f>IF(AND(②解答入力!$D14&lt;&gt;"",②解答入力!AG14&lt;&gt;""),IF(②解答入力!$D14=②解答入力!AG14,1,0),"")</f>
        <v/>
      </c>
      <c r="AG14" s="37" t="str">
        <f>IF(AND(②解答入力!$D14&lt;&gt;"",②解答入力!AH14&lt;&gt;""),IF(②解答入力!$D14=②解答入力!AH14,1,0),"")</f>
        <v/>
      </c>
      <c r="AH14" s="37" t="str">
        <f>IF(AND(②解答入力!$D14&lt;&gt;"",②解答入力!AI14&lt;&gt;""),IF(②解答入力!$D14=②解答入力!AI14,1,0),"")</f>
        <v/>
      </c>
      <c r="AI14" s="37" t="str">
        <f>IF(AND(②解答入力!$D14&lt;&gt;"",②解答入力!AJ14&lt;&gt;""),IF(②解答入力!$D14=②解答入力!AJ14,1,0),"")</f>
        <v/>
      </c>
      <c r="AJ14" s="70" t="str">
        <f>IF(AND(②解答入力!$D14&lt;&gt;"",②解答入力!AK14&lt;&gt;""),IF(②解答入力!$D14=②解答入力!AK14,1,0),"")</f>
        <v/>
      </c>
      <c r="AK14" s="37" t="str">
        <f>IF(AND(②解答入力!$D14&lt;&gt;"",②解答入力!AL14&lt;&gt;""),IF(②解答入力!$D14=②解答入力!AL14,1,0),"")</f>
        <v/>
      </c>
      <c r="AL14" s="37" t="str">
        <f>IF(AND(②解答入力!$D14&lt;&gt;"",②解答入力!AM14&lt;&gt;""),IF(②解答入力!$D14=②解答入力!AM14,1,0),"")</f>
        <v/>
      </c>
      <c r="AM14" s="37" t="str">
        <f>IF(AND(②解答入力!$D14&lt;&gt;"",②解答入力!AN14&lt;&gt;""),IF(②解答入力!$D14=②解答入力!AN14,1,0),"")</f>
        <v/>
      </c>
      <c r="AN14" s="37" t="str">
        <f>IF(AND(②解答入力!$D14&lt;&gt;"",②解答入力!AO14&lt;&gt;""),IF(②解答入力!$D14=②解答入力!AO14,1,0),"")</f>
        <v/>
      </c>
      <c r="AO14" s="37" t="str">
        <f>IF(AND(②解答入力!$D14&lt;&gt;"",②解答入力!AP14&lt;&gt;""),IF(②解答入力!$D14=②解答入力!AP14,1,0),"")</f>
        <v/>
      </c>
      <c r="AP14" s="70" t="str">
        <f>IF(AND(②解答入力!$D14&lt;&gt;"",②解答入力!AQ14&lt;&gt;""),IF(②解答入力!$D14=②解答入力!AQ14,1,0),"")</f>
        <v/>
      </c>
      <c r="AQ14" s="86" t="str">
        <f>IF(AND(②解答入力!$D14&lt;&gt;"",②解答入力!AR14&lt;&gt;""),IF(②解答入力!$D14=②解答入力!AR14,1,0),"")</f>
        <v/>
      </c>
      <c r="AR14" s="36">
        <f t="shared" si="0"/>
        <v>0</v>
      </c>
      <c r="AS14" s="37" t="e">
        <f t="shared" si="1"/>
        <v>#DIV/0!</v>
      </c>
      <c r="AT14" s="37">
        <f t="shared" si="2"/>
        <v>0</v>
      </c>
      <c r="AU14" s="56" t="e">
        <f t="shared" si="3"/>
        <v>#DIV/0!</v>
      </c>
    </row>
    <row r="15" spans="1:47" ht="17.100000000000001" customHeight="1">
      <c r="A15" s="482"/>
      <c r="B15" s="482"/>
      <c r="C15" s="107">
        <v>12</v>
      </c>
      <c r="D15" s="36" t="str">
        <f>IF(AND(②解答入力!$D15&lt;&gt;"",②解答入力!E15&lt;&gt;""),IF(②解答入力!$D15=②解答入力!E15,1,0),"")</f>
        <v/>
      </c>
      <c r="E15" s="37" t="str">
        <f>IF(AND(②解答入力!$D15&lt;&gt;"",②解答入力!F15&lt;&gt;""),IF(②解答入力!$D15=②解答入力!F15,1,0),"")</f>
        <v/>
      </c>
      <c r="F15" s="37" t="str">
        <f>IF(AND(②解答入力!$D15&lt;&gt;"",②解答入力!G15&lt;&gt;""),IF(②解答入力!$D15=②解答入力!G15,1,0),"")</f>
        <v/>
      </c>
      <c r="G15" s="37" t="str">
        <f>IF(AND(②解答入力!$D15&lt;&gt;"",②解答入力!H15&lt;&gt;""),IF(②解答入力!$D15=②解答入力!H15,1,0),"")</f>
        <v/>
      </c>
      <c r="H15" s="37" t="str">
        <f>IF(AND(②解答入力!$D15&lt;&gt;"",②解答入力!I15&lt;&gt;""),IF(②解答入力!$D15=②解答入力!I15,1,0),"")</f>
        <v/>
      </c>
      <c r="I15" s="37" t="str">
        <f>IF(AND(②解答入力!$D15&lt;&gt;"",②解答入力!J15&lt;&gt;""),IF(②解答入力!$D15=②解答入力!J15,1,0),"")</f>
        <v/>
      </c>
      <c r="J15" s="37" t="str">
        <f>IF(AND(②解答入力!$D15&lt;&gt;"",②解答入力!K15&lt;&gt;""),IF(②解答入力!$D15=②解答入力!K15,1,0),"")</f>
        <v/>
      </c>
      <c r="K15" s="37" t="str">
        <f>IF(AND(②解答入力!$D15&lt;&gt;"",②解答入力!L15&lt;&gt;""),IF(②解答入力!$D15=②解答入力!L15,1,0),"")</f>
        <v/>
      </c>
      <c r="L15" s="37" t="str">
        <f>IF(AND(②解答入力!$D15&lt;&gt;"",②解答入力!M15&lt;&gt;""),IF(②解答入力!$D15=②解答入力!M15,1,0),"")</f>
        <v/>
      </c>
      <c r="M15" s="37" t="str">
        <f>IF(AND(②解答入力!$D15&lt;&gt;"",②解答入力!N15&lt;&gt;""),IF(②解答入力!$D15=②解答入力!N15,1,0),"")</f>
        <v/>
      </c>
      <c r="N15" s="37" t="str">
        <f>IF(AND(②解答入力!$D15&lt;&gt;"",②解答入力!O15&lt;&gt;""),IF(②解答入力!$D15=②解答入力!O15,1,0),"")</f>
        <v/>
      </c>
      <c r="O15" s="37" t="str">
        <f>IF(AND(②解答入力!$D15&lt;&gt;"",②解答入力!P15&lt;&gt;""),IF(②解答入力!$D15=②解答入力!P15,1,0),"")</f>
        <v/>
      </c>
      <c r="P15" s="37" t="str">
        <f>IF(AND(②解答入力!$D15&lt;&gt;"",②解答入力!Q15&lt;&gt;""),IF(②解答入力!$D15=②解答入力!Q15,1,0),"")</f>
        <v/>
      </c>
      <c r="Q15" s="37" t="str">
        <f>IF(AND(②解答入力!$D15&lt;&gt;"",②解答入力!R15&lt;&gt;""),IF(②解答入力!$D15=②解答入力!R15,1,0),"")</f>
        <v/>
      </c>
      <c r="R15" s="37" t="str">
        <f>IF(AND(②解答入力!$D15&lt;&gt;"",②解答入力!S15&lt;&gt;""),IF(②解答入力!$D15=②解答入力!S15,1,0),"")</f>
        <v/>
      </c>
      <c r="S15" s="37" t="str">
        <f>IF(AND(②解答入力!$D15&lt;&gt;"",②解答入力!T15&lt;&gt;""),IF(②解答入力!$D15=②解答入力!T15,1,0),"")</f>
        <v/>
      </c>
      <c r="T15" s="37" t="str">
        <f>IF(AND(②解答入力!$D15&lt;&gt;"",②解答入力!U15&lt;&gt;""),IF(②解答入力!$D15=②解答入力!U15,1,0),"")</f>
        <v/>
      </c>
      <c r="U15" s="37" t="str">
        <f>IF(AND(②解答入力!$D15&lt;&gt;"",②解答入力!V15&lt;&gt;""),IF(②解答入力!$D15=②解答入力!V15,1,0),"")</f>
        <v/>
      </c>
      <c r="V15" s="37" t="str">
        <f>IF(AND(②解答入力!$D15&lt;&gt;"",②解答入力!W15&lt;&gt;""),IF(②解答入力!$D15=②解答入力!W15,1,0),"")</f>
        <v/>
      </c>
      <c r="W15" s="37" t="str">
        <f>IF(AND(②解答入力!$D15&lt;&gt;"",②解答入力!X15&lt;&gt;""),IF(②解答入力!$D15=②解答入力!X15,1,0),"")</f>
        <v/>
      </c>
      <c r="X15" s="37" t="str">
        <f>IF(AND(②解答入力!$D15&lt;&gt;"",②解答入力!Y15&lt;&gt;""),IF(②解答入力!$D15=②解答入力!Y15,1,0),"")</f>
        <v/>
      </c>
      <c r="Y15" s="37" t="str">
        <f>IF(AND(②解答入力!$D15&lt;&gt;"",②解答入力!Z15&lt;&gt;""),IF(②解答入力!$D15=②解答入力!Z15,1,0),"")</f>
        <v/>
      </c>
      <c r="Z15" s="37" t="str">
        <f>IF(AND(②解答入力!$D15&lt;&gt;"",②解答入力!AA15&lt;&gt;""),IF(②解答入力!$D15=②解答入力!AA15,1,0),"")</f>
        <v/>
      </c>
      <c r="AA15" s="37" t="str">
        <f>IF(AND(②解答入力!$D15&lt;&gt;"",②解答入力!AB15&lt;&gt;""),IF(②解答入力!$D15=②解答入力!AB15,1,0),"")</f>
        <v/>
      </c>
      <c r="AB15" s="37" t="str">
        <f>IF(AND(②解答入力!$D15&lt;&gt;"",②解答入力!AC15&lt;&gt;""),IF(②解答入力!$D15=②解答入力!AC15,1,0),"")</f>
        <v/>
      </c>
      <c r="AC15" s="37" t="str">
        <f>IF(AND(②解答入力!$D15&lt;&gt;"",②解答入力!AD15&lt;&gt;""),IF(②解答入力!$D15=②解答入力!AD15,1,0),"")</f>
        <v/>
      </c>
      <c r="AD15" s="37" t="str">
        <f>IF(AND(②解答入力!$D15&lt;&gt;"",②解答入力!AE15&lt;&gt;""),IF(②解答入力!$D15=②解答入力!AE15,1,0),"")</f>
        <v/>
      </c>
      <c r="AE15" s="37" t="str">
        <f>IF(AND(②解答入力!$D15&lt;&gt;"",②解答入力!AF15&lt;&gt;""),IF(②解答入力!$D15=②解答入力!AF15,1,0),"")</f>
        <v/>
      </c>
      <c r="AF15" s="37" t="str">
        <f>IF(AND(②解答入力!$D15&lt;&gt;"",②解答入力!AG15&lt;&gt;""),IF(②解答入力!$D15=②解答入力!AG15,1,0),"")</f>
        <v/>
      </c>
      <c r="AG15" s="37" t="str">
        <f>IF(AND(②解答入力!$D15&lt;&gt;"",②解答入力!AH15&lt;&gt;""),IF(②解答入力!$D15=②解答入力!AH15,1,0),"")</f>
        <v/>
      </c>
      <c r="AH15" s="37" t="str">
        <f>IF(AND(②解答入力!$D15&lt;&gt;"",②解答入力!AI15&lt;&gt;""),IF(②解答入力!$D15=②解答入力!AI15,1,0),"")</f>
        <v/>
      </c>
      <c r="AI15" s="37" t="str">
        <f>IF(AND(②解答入力!$D15&lt;&gt;"",②解答入力!AJ15&lt;&gt;""),IF(②解答入力!$D15=②解答入力!AJ15,1,0),"")</f>
        <v/>
      </c>
      <c r="AJ15" s="70" t="str">
        <f>IF(AND(②解答入力!$D15&lt;&gt;"",②解答入力!AK15&lt;&gt;""),IF(②解答入力!$D15=②解答入力!AK15,1,0),"")</f>
        <v/>
      </c>
      <c r="AK15" s="37" t="str">
        <f>IF(AND(②解答入力!$D15&lt;&gt;"",②解答入力!AL15&lt;&gt;""),IF(②解答入力!$D15=②解答入力!AL15,1,0),"")</f>
        <v/>
      </c>
      <c r="AL15" s="37" t="str">
        <f>IF(AND(②解答入力!$D15&lt;&gt;"",②解答入力!AM15&lt;&gt;""),IF(②解答入力!$D15=②解答入力!AM15,1,0),"")</f>
        <v/>
      </c>
      <c r="AM15" s="37" t="str">
        <f>IF(AND(②解答入力!$D15&lt;&gt;"",②解答入力!AN15&lt;&gt;""),IF(②解答入力!$D15=②解答入力!AN15,1,0),"")</f>
        <v/>
      </c>
      <c r="AN15" s="37" t="str">
        <f>IF(AND(②解答入力!$D15&lt;&gt;"",②解答入力!AO15&lt;&gt;""),IF(②解答入力!$D15=②解答入力!AO15,1,0),"")</f>
        <v/>
      </c>
      <c r="AO15" s="37" t="str">
        <f>IF(AND(②解答入力!$D15&lt;&gt;"",②解答入力!AP15&lt;&gt;""),IF(②解答入力!$D15=②解答入力!AP15,1,0),"")</f>
        <v/>
      </c>
      <c r="AP15" s="70" t="str">
        <f>IF(AND(②解答入力!$D15&lt;&gt;"",②解答入力!AQ15&lt;&gt;""),IF(②解答入力!$D15=②解答入力!AQ15,1,0),"")</f>
        <v/>
      </c>
      <c r="AQ15" s="86" t="str">
        <f>IF(AND(②解答入力!$D15&lt;&gt;"",②解答入力!AR15&lt;&gt;""),IF(②解答入力!$D15=②解答入力!AR15,1,0),"")</f>
        <v/>
      </c>
      <c r="AR15" s="36">
        <f t="shared" si="0"/>
        <v>0</v>
      </c>
      <c r="AS15" s="37" t="e">
        <f t="shared" si="1"/>
        <v>#DIV/0!</v>
      </c>
      <c r="AT15" s="37">
        <f t="shared" si="2"/>
        <v>0</v>
      </c>
      <c r="AU15" s="56" t="e">
        <f t="shared" si="3"/>
        <v>#DIV/0!</v>
      </c>
    </row>
    <row r="16" spans="1:47" ht="17.100000000000001" customHeight="1">
      <c r="A16" s="482"/>
      <c r="B16" s="482"/>
      <c r="C16" s="107">
        <v>13</v>
      </c>
      <c r="D16" s="36" t="str">
        <f>IF(AND(②解答入力!$D16&lt;&gt;"",②解答入力!E16&lt;&gt;""),IF(②解答入力!$D16=②解答入力!E16,1,0),"")</f>
        <v/>
      </c>
      <c r="E16" s="37" t="str">
        <f>IF(AND(②解答入力!$D16&lt;&gt;"",②解答入力!F16&lt;&gt;""),IF(②解答入力!$D16=②解答入力!F16,1,0),"")</f>
        <v/>
      </c>
      <c r="F16" s="37" t="str">
        <f>IF(AND(②解答入力!$D16&lt;&gt;"",②解答入力!G16&lt;&gt;""),IF(②解答入力!$D16=②解答入力!G16,1,0),"")</f>
        <v/>
      </c>
      <c r="G16" s="37" t="str">
        <f>IF(AND(②解答入力!$D16&lt;&gt;"",②解答入力!H16&lt;&gt;""),IF(②解答入力!$D16=②解答入力!H16,1,0),"")</f>
        <v/>
      </c>
      <c r="H16" s="37" t="str">
        <f>IF(AND(②解答入力!$D16&lt;&gt;"",②解答入力!I16&lt;&gt;""),IF(②解答入力!$D16=②解答入力!I16,1,0),"")</f>
        <v/>
      </c>
      <c r="I16" s="37" t="str">
        <f>IF(AND(②解答入力!$D16&lt;&gt;"",②解答入力!J16&lt;&gt;""),IF(②解答入力!$D16=②解答入力!J16,1,0),"")</f>
        <v/>
      </c>
      <c r="J16" s="37" t="str">
        <f>IF(AND(②解答入力!$D16&lt;&gt;"",②解答入力!K16&lt;&gt;""),IF(②解答入力!$D16=②解答入力!K16,1,0),"")</f>
        <v/>
      </c>
      <c r="K16" s="37" t="str">
        <f>IF(AND(②解答入力!$D16&lt;&gt;"",②解答入力!L16&lt;&gt;""),IF(②解答入力!$D16=②解答入力!L16,1,0),"")</f>
        <v/>
      </c>
      <c r="L16" s="37" t="str">
        <f>IF(AND(②解答入力!$D16&lt;&gt;"",②解答入力!M16&lt;&gt;""),IF(②解答入力!$D16=②解答入力!M16,1,0),"")</f>
        <v/>
      </c>
      <c r="M16" s="37" t="str">
        <f>IF(AND(②解答入力!$D16&lt;&gt;"",②解答入力!N16&lt;&gt;""),IF(②解答入力!$D16=②解答入力!N16,1,0),"")</f>
        <v/>
      </c>
      <c r="N16" s="37" t="str">
        <f>IF(AND(②解答入力!$D16&lt;&gt;"",②解答入力!O16&lt;&gt;""),IF(②解答入力!$D16=②解答入力!O16,1,0),"")</f>
        <v/>
      </c>
      <c r="O16" s="37" t="str">
        <f>IF(AND(②解答入力!$D16&lt;&gt;"",②解答入力!P16&lt;&gt;""),IF(②解答入力!$D16=②解答入力!P16,1,0),"")</f>
        <v/>
      </c>
      <c r="P16" s="37" t="str">
        <f>IF(AND(②解答入力!$D16&lt;&gt;"",②解答入力!Q16&lt;&gt;""),IF(②解答入力!$D16=②解答入力!Q16,1,0),"")</f>
        <v/>
      </c>
      <c r="Q16" s="37" t="str">
        <f>IF(AND(②解答入力!$D16&lt;&gt;"",②解答入力!R16&lt;&gt;""),IF(②解答入力!$D16=②解答入力!R16,1,0),"")</f>
        <v/>
      </c>
      <c r="R16" s="37" t="str">
        <f>IF(AND(②解答入力!$D16&lt;&gt;"",②解答入力!S16&lt;&gt;""),IF(②解答入力!$D16=②解答入力!S16,1,0),"")</f>
        <v/>
      </c>
      <c r="S16" s="37" t="str">
        <f>IF(AND(②解答入力!$D16&lt;&gt;"",②解答入力!T16&lt;&gt;""),IF(②解答入力!$D16=②解答入力!T16,1,0),"")</f>
        <v/>
      </c>
      <c r="T16" s="37" t="str">
        <f>IF(AND(②解答入力!$D16&lt;&gt;"",②解答入力!U16&lt;&gt;""),IF(②解答入力!$D16=②解答入力!U16,1,0),"")</f>
        <v/>
      </c>
      <c r="U16" s="37" t="str">
        <f>IF(AND(②解答入力!$D16&lt;&gt;"",②解答入力!V16&lt;&gt;""),IF(②解答入力!$D16=②解答入力!V16,1,0),"")</f>
        <v/>
      </c>
      <c r="V16" s="37" t="str">
        <f>IF(AND(②解答入力!$D16&lt;&gt;"",②解答入力!W16&lt;&gt;""),IF(②解答入力!$D16=②解答入力!W16,1,0),"")</f>
        <v/>
      </c>
      <c r="W16" s="37" t="str">
        <f>IF(AND(②解答入力!$D16&lt;&gt;"",②解答入力!X16&lt;&gt;""),IF(②解答入力!$D16=②解答入力!X16,1,0),"")</f>
        <v/>
      </c>
      <c r="X16" s="37" t="str">
        <f>IF(AND(②解答入力!$D16&lt;&gt;"",②解答入力!Y16&lt;&gt;""),IF(②解答入力!$D16=②解答入力!Y16,1,0),"")</f>
        <v/>
      </c>
      <c r="Y16" s="37" t="str">
        <f>IF(AND(②解答入力!$D16&lt;&gt;"",②解答入力!Z16&lt;&gt;""),IF(②解答入力!$D16=②解答入力!Z16,1,0),"")</f>
        <v/>
      </c>
      <c r="Z16" s="37" t="str">
        <f>IF(AND(②解答入力!$D16&lt;&gt;"",②解答入力!AA16&lt;&gt;""),IF(②解答入力!$D16=②解答入力!AA16,1,0),"")</f>
        <v/>
      </c>
      <c r="AA16" s="37" t="str">
        <f>IF(AND(②解答入力!$D16&lt;&gt;"",②解答入力!AB16&lt;&gt;""),IF(②解答入力!$D16=②解答入力!AB16,1,0),"")</f>
        <v/>
      </c>
      <c r="AB16" s="37" t="str">
        <f>IF(AND(②解答入力!$D16&lt;&gt;"",②解答入力!AC16&lt;&gt;""),IF(②解答入力!$D16=②解答入力!AC16,1,0),"")</f>
        <v/>
      </c>
      <c r="AC16" s="37" t="str">
        <f>IF(AND(②解答入力!$D16&lt;&gt;"",②解答入力!AD16&lt;&gt;""),IF(②解答入力!$D16=②解答入力!AD16,1,0),"")</f>
        <v/>
      </c>
      <c r="AD16" s="37" t="str">
        <f>IF(AND(②解答入力!$D16&lt;&gt;"",②解答入力!AE16&lt;&gt;""),IF(②解答入力!$D16=②解答入力!AE16,1,0),"")</f>
        <v/>
      </c>
      <c r="AE16" s="37" t="str">
        <f>IF(AND(②解答入力!$D16&lt;&gt;"",②解答入力!AF16&lt;&gt;""),IF(②解答入力!$D16=②解答入力!AF16,1,0),"")</f>
        <v/>
      </c>
      <c r="AF16" s="37" t="str">
        <f>IF(AND(②解答入力!$D16&lt;&gt;"",②解答入力!AG16&lt;&gt;""),IF(②解答入力!$D16=②解答入力!AG16,1,0),"")</f>
        <v/>
      </c>
      <c r="AG16" s="37" t="str">
        <f>IF(AND(②解答入力!$D16&lt;&gt;"",②解答入力!AH16&lt;&gt;""),IF(②解答入力!$D16=②解答入力!AH16,1,0),"")</f>
        <v/>
      </c>
      <c r="AH16" s="37" t="str">
        <f>IF(AND(②解答入力!$D16&lt;&gt;"",②解答入力!AI16&lt;&gt;""),IF(②解答入力!$D16=②解答入力!AI16,1,0),"")</f>
        <v/>
      </c>
      <c r="AI16" s="37" t="str">
        <f>IF(AND(②解答入力!$D16&lt;&gt;"",②解答入力!AJ16&lt;&gt;""),IF(②解答入力!$D16=②解答入力!AJ16,1,0),"")</f>
        <v/>
      </c>
      <c r="AJ16" s="70" t="str">
        <f>IF(AND(②解答入力!$D16&lt;&gt;"",②解答入力!AK16&lt;&gt;""),IF(②解答入力!$D16=②解答入力!AK16,1,0),"")</f>
        <v/>
      </c>
      <c r="AK16" s="37" t="str">
        <f>IF(AND(②解答入力!$D16&lt;&gt;"",②解答入力!AL16&lt;&gt;""),IF(②解答入力!$D16=②解答入力!AL16,1,0),"")</f>
        <v/>
      </c>
      <c r="AL16" s="37" t="str">
        <f>IF(AND(②解答入力!$D16&lt;&gt;"",②解答入力!AM16&lt;&gt;""),IF(②解答入力!$D16=②解答入力!AM16,1,0),"")</f>
        <v/>
      </c>
      <c r="AM16" s="37" t="str">
        <f>IF(AND(②解答入力!$D16&lt;&gt;"",②解答入力!AN16&lt;&gt;""),IF(②解答入力!$D16=②解答入力!AN16,1,0),"")</f>
        <v/>
      </c>
      <c r="AN16" s="37" t="str">
        <f>IF(AND(②解答入力!$D16&lt;&gt;"",②解答入力!AO16&lt;&gt;""),IF(②解答入力!$D16=②解答入力!AO16,1,0),"")</f>
        <v/>
      </c>
      <c r="AO16" s="37" t="str">
        <f>IF(AND(②解答入力!$D16&lt;&gt;"",②解答入力!AP16&lt;&gt;""),IF(②解答入力!$D16=②解答入力!AP16,1,0),"")</f>
        <v/>
      </c>
      <c r="AP16" s="70" t="str">
        <f>IF(AND(②解答入力!$D16&lt;&gt;"",②解答入力!AQ16&lt;&gt;""),IF(②解答入力!$D16=②解答入力!AQ16,1,0),"")</f>
        <v/>
      </c>
      <c r="AQ16" s="86" t="str">
        <f>IF(AND(②解答入力!$D16&lt;&gt;"",②解答入力!AR16&lt;&gt;""),IF(②解答入力!$D16=②解答入力!AR16,1,0),"")</f>
        <v/>
      </c>
      <c r="AR16" s="36">
        <f t="shared" si="0"/>
        <v>0</v>
      </c>
      <c r="AS16" s="37" t="e">
        <f t="shared" si="1"/>
        <v>#DIV/0!</v>
      </c>
      <c r="AT16" s="37">
        <f t="shared" si="2"/>
        <v>0</v>
      </c>
      <c r="AU16" s="56" t="e">
        <f t="shared" si="3"/>
        <v>#DIV/0!</v>
      </c>
    </row>
    <row r="17" spans="1:47" ht="17.100000000000001" customHeight="1">
      <c r="A17" s="482"/>
      <c r="B17" s="482"/>
      <c r="C17" s="107">
        <v>14</v>
      </c>
      <c r="D17" s="36" t="str">
        <f>IF(AND(②解答入力!$D17&lt;&gt;"",②解答入力!E17&lt;&gt;""),IF(②解答入力!$D17=②解答入力!E17,1,0),"")</f>
        <v/>
      </c>
      <c r="E17" s="37" t="str">
        <f>IF(AND(②解答入力!$D17&lt;&gt;"",②解答入力!F17&lt;&gt;""),IF(②解答入力!$D17=②解答入力!F17,1,0),"")</f>
        <v/>
      </c>
      <c r="F17" s="37" t="str">
        <f>IF(AND(②解答入力!$D17&lt;&gt;"",②解答入力!G17&lt;&gt;""),IF(②解答入力!$D17=②解答入力!G17,1,0),"")</f>
        <v/>
      </c>
      <c r="G17" s="37" t="str">
        <f>IF(AND(②解答入力!$D17&lt;&gt;"",②解答入力!H17&lt;&gt;""),IF(②解答入力!$D17=②解答入力!H17,1,0),"")</f>
        <v/>
      </c>
      <c r="H17" s="37" t="str">
        <f>IF(AND(②解答入力!$D17&lt;&gt;"",②解答入力!I17&lt;&gt;""),IF(②解答入力!$D17=②解答入力!I17,1,0),"")</f>
        <v/>
      </c>
      <c r="I17" s="37" t="str">
        <f>IF(AND(②解答入力!$D17&lt;&gt;"",②解答入力!J17&lt;&gt;""),IF(②解答入力!$D17=②解答入力!J17,1,0),"")</f>
        <v/>
      </c>
      <c r="J17" s="37" t="str">
        <f>IF(AND(②解答入力!$D17&lt;&gt;"",②解答入力!K17&lt;&gt;""),IF(②解答入力!$D17=②解答入力!K17,1,0),"")</f>
        <v/>
      </c>
      <c r="K17" s="37" t="str">
        <f>IF(AND(②解答入力!$D17&lt;&gt;"",②解答入力!L17&lt;&gt;""),IF(②解答入力!$D17=②解答入力!L17,1,0),"")</f>
        <v/>
      </c>
      <c r="L17" s="37" t="str">
        <f>IF(AND(②解答入力!$D17&lt;&gt;"",②解答入力!M17&lt;&gt;""),IF(②解答入力!$D17=②解答入力!M17,1,0),"")</f>
        <v/>
      </c>
      <c r="M17" s="37" t="str">
        <f>IF(AND(②解答入力!$D17&lt;&gt;"",②解答入力!N17&lt;&gt;""),IF(②解答入力!$D17=②解答入力!N17,1,0),"")</f>
        <v/>
      </c>
      <c r="N17" s="37" t="str">
        <f>IF(AND(②解答入力!$D17&lt;&gt;"",②解答入力!O17&lt;&gt;""),IF(②解答入力!$D17=②解答入力!O17,1,0),"")</f>
        <v/>
      </c>
      <c r="O17" s="37" t="str">
        <f>IF(AND(②解答入力!$D17&lt;&gt;"",②解答入力!P17&lt;&gt;""),IF(②解答入力!$D17=②解答入力!P17,1,0),"")</f>
        <v/>
      </c>
      <c r="P17" s="37" t="str">
        <f>IF(AND(②解答入力!$D17&lt;&gt;"",②解答入力!Q17&lt;&gt;""),IF(②解答入力!$D17=②解答入力!Q17,1,0),"")</f>
        <v/>
      </c>
      <c r="Q17" s="37" t="str">
        <f>IF(AND(②解答入力!$D17&lt;&gt;"",②解答入力!R17&lt;&gt;""),IF(②解答入力!$D17=②解答入力!R17,1,0),"")</f>
        <v/>
      </c>
      <c r="R17" s="37" t="str">
        <f>IF(AND(②解答入力!$D17&lt;&gt;"",②解答入力!S17&lt;&gt;""),IF(②解答入力!$D17=②解答入力!S17,1,0),"")</f>
        <v/>
      </c>
      <c r="S17" s="37" t="str">
        <f>IF(AND(②解答入力!$D17&lt;&gt;"",②解答入力!T17&lt;&gt;""),IF(②解答入力!$D17=②解答入力!T17,1,0),"")</f>
        <v/>
      </c>
      <c r="T17" s="37" t="str">
        <f>IF(AND(②解答入力!$D17&lt;&gt;"",②解答入力!U17&lt;&gt;""),IF(②解答入力!$D17=②解答入力!U17,1,0),"")</f>
        <v/>
      </c>
      <c r="U17" s="37" t="str">
        <f>IF(AND(②解答入力!$D17&lt;&gt;"",②解答入力!V17&lt;&gt;""),IF(②解答入力!$D17=②解答入力!V17,1,0),"")</f>
        <v/>
      </c>
      <c r="V17" s="37" t="str">
        <f>IF(AND(②解答入力!$D17&lt;&gt;"",②解答入力!W17&lt;&gt;""),IF(②解答入力!$D17=②解答入力!W17,1,0),"")</f>
        <v/>
      </c>
      <c r="W17" s="37" t="str">
        <f>IF(AND(②解答入力!$D17&lt;&gt;"",②解答入力!X17&lt;&gt;""),IF(②解答入力!$D17=②解答入力!X17,1,0),"")</f>
        <v/>
      </c>
      <c r="X17" s="37" t="str">
        <f>IF(AND(②解答入力!$D17&lt;&gt;"",②解答入力!Y17&lt;&gt;""),IF(②解答入力!$D17=②解答入力!Y17,1,0),"")</f>
        <v/>
      </c>
      <c r="Y17" s="37" t="str">
        <f>IF(AND(②解答入力!$D17&lt;&gt;"",②解答入力!Z17&lt;&gt;""),IF(②解答入力!$D17=②解答入力!Z17,1,0),"")</f>
        <v/>
      </c>
      <c r="Z17" s="37" t="str">
        <f>IF(AND(②解答入力!$D17&lt;&gt;"",②解答入力!AA17&lt;&gt;""),IF(②解答入力!$D17=②解答入力!AA17,1,0),"")</f>
        <v/>
      </c>
      <c r="AA17" s="37" t="str">
        <f>IF(AND(②解答入力!$D17&lt;&gt;"",②解答入力!AB17&lt;&gt;""),IF(②解答入力!$D17=②解答入力!AB17,1,0),"")</f>
        <v/>
      </c>
      <c r="AB17" s="37" t="str">
        <f>IF(AND(②解答入力!$D17&lt;&gt;"",②解答入力!AC17&lt;&gt;""),IF(②解答入力!$D17=②解答入力!AC17,1,0),"")</f>
        <v/>
      </c>
      <c r="AC17" s="37" t="str">
        <f>IF(AND(②解答入力!$D17&lt;&gt;"",②解答入力!AD17&lt;&gt;""),IF(②解答入力!$D17=②解答入力!AD17,1,0),"")</f>
        <v/>
      </c>
      <c r="AD17" s="37" t="str">
        <f>IF(AND(②解答入力!$D17&lt;&gt;"",②解答入力!AE17&lt;&gt;""),IF(②解答入力!$D17=②解答入力!AE17,1,0),"")</f>
        <v/>
      </c>
      <c r="AE17" s="37" t="str">
        <f>IF(AND(②解答入力!$D17&lt;&gt;"",②解答入力!AF17&lt;&gt;""),IF(②解答入力!$D17=②解答入力!AF17,1,0),"")</f>
        <v/>
      </c>
      <c r="AF17" s="37" t="str">
        <f>IF(AND(②解答入力!$D17&lt;&gt;"",②解答入力!AG17&lt;&gt;""),IF(②解答入力!$D17=②解答入力!AG17,1,0),"")</f>
        <v/>
      </c>
      <c r="AG17" s="37" t="str">
        <f>IF(AND(②解答入力!$D17&lt;&gt;"",②解答入力!AH17&lt;&gt;""),IF(②解答入力!$D17=②解答入力!AH17,1,0),"")</f>
        <v/>
      </c>
      <c r="AH17" s="37" t="str">
        <f>IF(AND(②解答入力!$D17&lt;&gt;"",②解答入力!AI17&lt;&gt;""),IF(②解答入力!$D17=②解答入力!AI17,1,0),"")</f>
        <v/>
      </c>
      <c r="AI17" s="37" t="str">
        <f>IF(AND(②解答入力!$D17&lt;&gt;"",②解答入力!AJ17&lt;&gt;""),IF(②解答入力!$D17=②解答入力!AJ17,1,0),"")</f>
        <v/>
      </c>
      <c r="AJ17" s="70" t="str">
        <f>IF(AND(②解答入力!$D17&lt;&gt;"",②解答入力!AK17&lt;&gt;""),IF(②解答入力!$D17=②解答入力!AK17,1,0),"")</f>
        <v/>
      </c>
      <c r="AK17" s="37" t="str">
        <f>IF(AND(②解答入力!$D17&lt;&gt;"",②解答入力!AL17&lt;&gt;""),IF(②解答入力!$D17=②解答入力!AL17,1,0),"")</f>
        <v/>
      </c>
      <c r="AL17" s="37" t="str">
        <f>IF(AND(②解答入力!$D17&lt;&gt;"",②解答入力!AM17&lt;&gt;""),IF(②解答入力!$D17=②解答入力!AM17,1,0),"")</f>
        <v/>
      </c>
      <c r="AM17" s="37" t="str">
        <f>IF(AND(②解答入力!$D17&lt;&gt;"",②解答入力!AN17&lt;&gt;""),IF(②解答入力!$D17=②解答入力!AN17,1,0),"")</f>
        <v/>
      </c>
      <c r="AN17" s="37" t="str">
        <f>IF(AND(②解答入力!$D17&lt;&gt;"",②解答入力!AO17&lt;&gt;""),IF(②解答入力!$D17=②解答入力!AO17,1,0),"")</f>
        <v/>
      </c>
      <c r="AO17" s="37" t="str">
        <f>IF(AND(②解答入力!$D17&lt;&gt;"",②解答入力!AP17&lt;&gt;""),IF(②解答入力!$D17=②解答入力!AP17,1,0),"")</f>
        <v/>
      </c>
      <c r="AP17" s="70" t="str">
        <f>IF(AND(②解答入力!$D17&lt;&gt;"",②解答入力!AQ17&lt;&gt;""),IF(②解答入力!$D17=②解答入力!AQ17,1,0),"")</f>
        <v/>
      </c>
      <c r="AQ17" s="86" t="str">
        <f>IF(AND(②解答入力!$D17&lt;&gt;"",②解答入力!AR17&lt;&gt;""),IF(②解答入力!$D17=②解答入力!AR17,1,0),"")</f>
        <v/>
      </c>
      <c r="AR17" s="36">
        <f t="shared" si="0"/>
        <v>0</v>
      </c>
      <c r="AS17" s="37" t="e">
        <f t="shared" si="1"/>
        <v>#DIV/0!</v>
      </c>
      <c r="AT17" s="37">
        <f t="shared" si="2"/>
        <v>0</v>
      </c>
      <c r="AU17" s="56" t="e">
        <f t="shared" si="3"/>
        <v>#DIV/0!</v>
      </c>
    </row>
    <row r="18" spans="1:47" ht="17.100000000000001" customHeight="1">
      <c r="A18" s="482"/>
      <c r="B18" s="482"/>
      <c r="C18" s="107">
        <v>15</v>
      </c>
      <c r="D18" s="36" t="str">
        <f>IF(AND(②解答入力!$D18&lt;&gt;"",②解答入力!E18&lt;&gt;""),IF(②解答入力!$D18=②解答入力!E18,1,0),"")</f>
        <v/>
      </c>
      <c r="E18" s="37" t="str">
        <f>IF(AND(②解答入力!$D18&lt;&gt;"",②解答入力!F18&lt;&gt;""),IF(②解答入力!$D18=②解答入力!F18,1,0),"")</f>
        <v/>
      </c>
      <c r="F18" s="37" t="str">
        <f>IF(AND(②解答入力!$D18&lt;&gt;"",②解答入力!G18&lt;&gt;""),IF(②解答入力!$D18=②解答入力!G18,1,0),"")</f>
        <v/>
      </c>
      <c r="G18" s="37" t="str">
        <f>IF(AND(②解答入力!$D18&lt;&gt;"",②解答入力!H18&lt;&gt;""),IF(②解答入力!$D18=②解答入力!H18,1,0),"")</f>
        <v/>
      </c>
      <c r="H18" s="37" t="str">
        <f>IF(AND(②解答入力!$D18&lt;&gt;"",②解答入力!I18&lt;&gt;""),IF(②解答入力!$D18=②解答入力!I18,1,0),"")</f>
        <v/>
      </c>
      <c r="I18" s="37" t="str">
        <f>IF(AND(②解答入力!$D18&lt;&gt;"",②解答入力!J18&lt;&gt;""),IF(②解答入力!$D18=②解答入力!J18,1,0),"")</f>
        <v/>
      </c>
      <c r="J18" s="37" t="str">
        <f>IF(AND(②解答入力!$D18&lt;&gt;"",②解答入力!K18&lt;&gt;""),IF(②解答入力!$D18=②解答入力!K18,1,0),"")</f>
        <v/>
      </c>
      <c r="K18" s="37" t="str">
        <f>IF(AND(②解答入力!$D18&lt;&gt;"",②解答入力!L18&lt;&gt;""),IF(②解答入力!$D18=②解答入力!L18,1,0),"")</f>
        <v/>
      </c>
      <c r="L18" s="37" t="str">
        <f>IF(AND(②解答入力!$D18&lt;&gt;"",②解答入力!M18&lt;&gt;""),IF(②解答入力!$D18=②解答入力!M18,1,0),"")</f>
        <v/>
      </c>
      <c r="M18" s="37" t="str">
        <f>IF(AND(②解答入力!$D18&lt;&gt;"",②解答入力!N18&lt;&gt;""),IF(②解答入力!$D18=②解答入力!N18,1,0),"")</f>
        <v/>
      </c>
      <c r="N18" s="37" t="str">
        <f>IF(AND(②解答入力!$D18&lt;&gt;"",②解答入力!O18&lt;&gt;""),IF(②解答入力!$D18=②解答入力!O18,1,0),"")</f>
        <v/>
      </c>
      <c r="O18" s="37" t="str">
        <f>IF(AND(②解答入力!$D18&lt;&gt;"",②解答入力!P18&lt;&gt;""),IF(②解答入力!$D18=②解答入力!P18,1,0),"")</f>
        <v/>
      </c>
      <c r="P18" s="37" t="str">
        <f>IF(AND(②解答入力!$D18&lt;&gt;"",②解答入力!Q18&lt;&gt;""),IF(②解答入力!$D18=②解答入力!Q18,1,0),"")</f>
        <v/>
      </c>
      <c r="Q18" s="37" t="str">
        <f>IF(AND(②解答入力!$D18&lt;&gt;"",②解答入力!R18&lt;&gt;""),IF(②解答入力!$D18=②解答入力!R18,1,0),"")</f>
        <v/>
      </c>
      <c r="R18" s="37" t="str">
        <f>IF(AND(②解答入力!$D18&lt;&gt;"",②解答入力!S18&lt;&gt;""),IF(②解答入力!$D18=②解答入力!S18,1,0),"")</f>
        <v/>
      </c>
      <c r="S18" s="37" t="str">
        <f>IF(AND(②解答入力!$D18&lt;&gt;"",②解答入力!T18&lt;&gt;""),IF(②解答入力!$D18=②解答入力!T18,1,0),"")</f>
        <v/>
      </c>
      <c r="T18" s="37" t="str">
        <f>IF(AND(②解答入力!$D18&lt;&gt;"",②解答入力!U18&lt;&gt;""),IF(②解答入力!$D18=②解答入力!U18,1,0),"")</f>
        <v/>
      </c>
      <c r="U18" s="37" t="str">
        <f>IF(AND(②解答入力!$D18&lt;&gt;"",②解答入力!V18&lt;&gt;""),IF(②解答入力!$D18=②解答入力!V18,1,0),"")</f>
        <v/>
      </c>
      <c r="V18" s="37" t="str">
        <f>IF(AND(②解答入力!$D18&lt;&gt;"",②解答入力!W18&lt;&gt;""),IF(②解答入力!$D18=②解答入力!W18,1,0),"")</f>
        <v/>
      </c>
      <c r="W18" s="37" t="str">
        <f>IF(AND(②解答入力!$D18&lt;&gt;"",②解答入力!X18&lt;&gt;""),IF(②解答入力!$D18=②解答入力!X18,1,0),"")</f>
        <v/>
      </c>
      <c r="X18" s="37" t="str">
        <f>IF(AND(②解答入力!$D18&lt;&gt;"",②解答入力!Y18&lt;&gt;""),IF(②解答入力!$D18=②解答入力!Y18,1,0),"")</f>
        <v/>
      </c>
      <c r="Y18" s="37" t="str">
        <f>IF(AND(②解答入力!$D18&lt;&gt;"",②解答入力!Z18&lt;&gt;""),IF(②解答入力!$D18=②解答入力!Z18,1,0),"")</f>
        <v/>
      </c>
      <c r="Z18" s="37" t="str">
        <f>IF(AND(②解答入力!$D18&lt;&gt;"",②解答入力!AA18&lt;&gt;""),IF(②解答入力!$D18=②解答入力!AA18,1,0),"")</f>
        <v/>
      </c>
      <c r="AA18" s="37" t="str">
        <f>IF(AND(②解答入力!$D18&lt;&gt;"",②解答入力!AB18&lt;&gt;""),IF(②解答入力!$D18=②解答入力!AB18,1,0),"")</f>
        <v/>
      </c>
      <c r="AB18" s="37" t="str">
        <f>IF(AND(②解答入力!$D18&lt;&gt;"",②解答入力!AC18&lt;&gt;""),IF(②解答入力!$D18=②解答入力!AC18,1,0),"")</f>
        <v/>
      </c>
      <c r="AC18" s="37" t="str">
        <f>IF(AND(②解答入力!$D18&lt;&gt;"",②解答入力!AD18&lt;&gt;""),IF(②解答入力!$D18=②解答入力!AD18,1,0),"")</f>
        <v/>
      </c>
      <c r="AD18" s="37" t="str">
        <f>IF(AND(②解答入力!$D18&lt;&gt;"",②解答入力!AE18&lt;&gt;""),IF(②解答入力!$D18=②解答入力!AE18,1,0),"")</f>
        <v/>
      </c>
      <c r="AE18" s="37" t="str">
        <f>IF(AND(②解答入力!$D18&lt;&gt;"",②解答入力!AF18&lt;&gt;""),IF(②解答入力!$D18=②解答入力!AF18,1,0),"")</f>
        <v/>
      </c>
      <c r="AF18" s="37" t="str">
        <f>IF(AND(②解答入力!$D18&lt;&gt;"",②解答入力!AG18&lt;&gt;""),IF(②解答入力!$D18=②解答入力!AG18,1,0),"")</f>
        <v/>
      </c>
      <c r="AG18" s="37" t="str">
        <f>IF(AND(②解答入力!$D18&lt;&gt;"",②解答入力!AH18&lt;&gt;""),IF(②解答入力!$D18=②解答入力!AH18,1,0),"")</f>
        <v/>
      </c>
      <c r="AH18" s="37" t="str">
        <f>IF(AND(②解答入力!$D18&lt;&gt;"",②解答入力!AI18&lt;&gt;""),IF(②解答入力!$D18=②解答入力!AI18,1,0),"")</f>
        <v/>
      </c>
      <c r="AI18" s="37" t="str">
        <f>IF(AND(②解答入力!$D18&lt;&gt;"",②解答入力!AJ18&lt;&gt;""),IF(②解答入力!$D18=②解答入力!AJ18,1,0),"")</f>
        <v/>
      </c>
      <c r="AJ18" s="70" t="str">
        <f>IF(AND(②解答入力!$D18&lt;&gt;"",②解答入力!AK18&lt;&gt;""),IF(②解答入力!$D18=②解答入力!AK18,1,0),"")</f>
        <v/>
      </c>
      <c r="AK18" s="37" t="str">
        <f>IF(AND(②解答入力!$D18&lt;&gt;"",②解答入力!AL18&lt;&gt;""),IF(②解答入力!$D18=②解答入力!AL18,1,0),"")</f>
        <v/>
      </c>
      <c r="AL18" s="37" t="str">
        <f>IF(AND(②解答入力!$D18&lt;&gt;"",②解答入力!AM18&lt;&gt;""),IF(②解答入力!$D18=②解答入力!AM18,1,0),"")</f>
        <v/>
      </c>
      <c r="AM18" s="37" t="str">
        <f>IF(AND(②解答入力!$D18&lt;&gt;"",②解答入力!AN18&lt;&gt;""),IF(②解答入力!$D18=②解答入力!AN18,1,0),"")</f>
        <v/>
      </c>
      <c r="AN18" s="37" t="str">
        <f>IF(AND(②解答入力!$D18&lt;&gt;"",②解答入力!AO18&lt;&gt;""),IF(②解答入力!$D18=②解答入力!AO18,1,0),"")</f>
        <v/>
      </c>
      <c r="AO18" s="37" t="str">
        <f>IF(AND(②解答入力!$D18&lt;&gt;"",②解答入力!AP18&lt;&gt;""),IF(②解答入力!$D18=②解答入力!AP18,1,0),"")</f>
        <v/>
      </c>
      <c r="AP18" s="70" t="str">
        <f>IF(AND(②解答入力!$D18&lt;&gt;"",②解答入力!AQ18&lt;&gt;""),IF(②解答入力!$D18=②解答入力!AQ18,1,0),"")</f>
        <v/>
      </c>
      <c r="AQ18" s="86" t="str">
        <f>IF(AND(②解答入力!$D18&lt;&gt;"",②解答入力!AR18&lt;&gt;""),IF(②解答入力!$D18=②解答入力!AR18,1,0),"")</f>
        <v/>
      </c>
      <c r="AR18" s="36">
        <f t="shared" si="0"/>
        <v>0</v>
      </c>
      <c r="AS18" s="37" t="e">
        <f t="shared" si="1"/>
        <v>#DIV/0!</v>
      </c>
      <c r="AT18" s="37">
        <f t="shared" si="2"/>
        <v>0</v>
      </c>
      <c r="AU18" s="56" t="e">
        <f t="shared" si="3"/>
        <v>#DIV/0!</v>
      </c>
    </row>
    <row r="19" spans="1:47" ht="17.100000000000001" customHeight="1">
      <c r="A19" s="482"/>
      <c r="B19" s="482"/>
      <c r="C19" s="110">
        <v>16</v>
      </c>
      <c r="D19" s="38" t="str">
        <f>IF(AND(②解答入力!$D19&lt;&gt;"",②解答入力!E19&lt;&gt;""),IF(②解答入力!$D19=②解答入力!E19,1,0),"")</f>
        <v/>
      </c>
      <c r="E19" s="39" t="str">
        <f>IF(AND(②解答入力!$D19&lt;&gt;"",②解答入力!F19&lt;&gt;""),IF(②解答入力!$D19=②解答入力!F19,1,0),"")</f>
        <v/>
      </c>
      <c r="F19" s="39" t="str">
        <f>IF(AND(②解答入力!$D19&lt;&gt;"",②解答入力!G19&lt;&gt;""),IF(②解答入力!$D19=②解答入力!G19,1,0),"")</f>
        <v/>
      </c>
      <c r="G19" s="39" t="str">
        <f>IF(AND(②解答入力!$D19&lt;&gt;"",②解答入力!H19&lt;&gt;""),IF(②解答入力!$D19=②解答入力!H19,1,0),"")</f>
        <v/>
      </c>
      <c r="H19" s="39" t="str">
        <f>IF(AND(②解答入力!$D19&lt;&gt;"",②解答入力!I19&lt;&gt;""),IF(②解答入力!$D19=②解答入力!I19,1,0),"")</f>
        <v/>
      </c>
      <c r="I19" s="39" t="str">
        <f>IF(AND(②解答入力!$D19&lt;&gt;"",②解答入力!J19&lt;&gt;""),IF(②解答入力!$D19=②解答入力!J19,1,0),"")</f>
        <v/>
      </c>
      <c r="J19" s="39" t="str">
        <f>IF(AND(②解答入力!$D19&lt;&gt;"",②解答入力!K19&lt;&gt;""),IF(②解答入力!$D19=②解答入力!K19,1,0),"")</f>
        <v/>
      </c>
      <c r="K19" s="39" t="str">
        <f>IF(AND(②解答入力!$D19&lt;&gt;"",②解答入力!L19&lt;&gt;""),IF(②解答入力!$D19=②解答入力!L19,1,0),"")</f>
        <v/>
      </c>
      <c r="L19" s="39" t="str">
        <f>IF(AND(②解答入力!$D19&lt;&gt;"",②解答入力!M19&lt;&gt;""),IF(②解答入力!$D19=②解答入力!M19,1,0),"")</f>
        <v/>
      </c>
      <c r="M19" s="39" t="str">
        <f>IF(AND(②解答入力!$D19&lt;&gt;"",②解答入力!N19&lt;&gt;""),IF(②解答入力!$D19=②解答入力!N19,1,0),"")</f>
        <v/>
      </c>
      <c r="N19" s="39" t="str">
        <f>IF(AND(②解答入力!$D19&lt;&gt;"",②解答入力!O19&lt;&gt;""),IF(②解答入力!$D19=②解答入力!O19,1,0),"")</f>
        <v/>
      </c>
      <c r="O19" s="39" t="str">
        <f>IF(AND(②解答入力!$D19&lt;&gt;"",②解答入力!P19&lt;&gt;""),IF(②解答入力!$D19=②解答入力!P19,1,0),"")</f>
        <v/>
      </c>
      <c r="P19" s="39" t="str">
        <f>IF(AND(②解答入力!$D19&lt;&gt;"",②解答入力!Q19&lt;&gt;""),IF(②解答入力!$D19=②解答入力!Q19,1,0),"")</f>
        <v/>
      </c>
      <c r="Q19" s="39" t="str">
        <f>IF(AND(②解答入力!$D19&lt;&gt;"",②解答入力!R19&lt;&gt;""),IF(②解答入力!$D19=②解答入力!R19,1,0),"")</f>
        <v/>
      </c>
      <c r="R19" s="39" t="str">
        <f>IF(AND(②解答入力!$D19&lt;&gt;"",②解答入力!S19&lt;&gt;""),IF(②解答入力!$D19=②解答入力!S19,1,0),"")</f>
        <v/>
      </c>
      <c r="S19" s="39" t="str">
        <f>IF(AND(②解答入力!$D19&lt;&gt;"",②解答入力!T19&lt;&gt;""),IF(②解答入力!$D19=②解答入力!T19,1,0),"")</f>
        <v/>
      </c>
      <c r="T19" s="39" t="str">
        <f>IF(AND(②解答入力!$D19&lt;&gt;"",②解答入力!U19&lt;&gt;""),IF(②解答入力!$D19=②解答入力!U19,1,0),"")</f>
        <v/>
      </c>
      <c r="U19" s="39" t="str">
        <f>IF(AND(②解答入力!$D19&lt;&gt;"",②解答入力!V19&lt;&gt;""),IF(②解答入力!$D19=②解答入力!V19,1,0),"")</f>
        <v/>
      </c>
      <c r="V19" s="39" t="str">
        <f>IF(AND(②解答入力!$D19&lt;&gt;"",②解答入力!W19&lt;&gt;""),IF(②解答入力!$D19=②解答入力!W19,1,0),"")</f>
        <v/>
      </c>
      <c r="W19" s="39" t="str">
        <f>IF(AND(②解答入力!$D19&lt;&gt;"",②解答入力!X19&lt;&gt;""),IF(②解答入力!$D19=②解答入力!X19,1,0),"")</f>
        <v/>
      </c>
      <c r="X19" s="39" t="str">
        <f>IF(AND(②解答入力!$D19&lt;&gt;"",②解答入力!Y19&lt;&gt;""),IF(②解答入力!$D19=②解答入力!Y19,1,0),"")</f>
        <v/>
      </c>
      <c r="Y19" s="39" t="str">
        <f>IF(AND(②解答入力!$D19&lt;&gt;"",②解答入力!Z19&lt;&gt;""),IF(②解答入力!$D19=②解答入力!Z19,1,0),"")</f>
        <v/>
      </c>
      <c r="Z19" s="39" t="str">
        <f>IF(AND(②解答入力!$D19&lt;&gt;"",②解答入力!AA19&lt;&gt;""),IF(②解答入力!$D19=②解答入力!AA19,1,0),"")</f>
        <v/>
      </c>
      <c r="AA19" s="39" t="str">
        <f>IF(AND(②解答入力!$D19&lt;&gt;"",②解答入力!AB19&lt;&gt;""),IF(②解答入力!$D19=②解答入力!AB19,1,0),"")</f>
        <v/>
      </c>
      <c r="AB19" s="39" t="str">
        <f>IF(AND(②解答入力!$D19&lt;&gt;"",②解答入力!AC19&lt;&gt;""),IF(②解答入力!$D19=②解答入力!AC19,1,0),"")</f>
        <v/>
      </c>
      <c r="AC19" s="39" t="str">
        <f>IF(AND(②解答入力!$D19&lt;&gt;"",②解答入力!AD19&lt;&gt;""),IF(②解答入力!$D19=②解答入力!AD19,1,0),"")</f>
        <v/>
      </c>
      <c r="AD19" s="39" t="str">
        <f>IF(AND(②解答入力!$D19&lt;&gt;"",②解答入力!AE19&lt;&gt;""),IF(②解答入力!$D19=②解答入力!AE19,1,0),"")</f>
        <v/>
      </c>
      <c r="AE19" s="39" t="str">
        <f>IF(AND(②解答入力!$D19&lt;&gt;"",②解答入力!AF19&lt;&gt;""),IF(②解答入力!$D19=②解答入力!AF19,1,0),"")</f>
        <v/>
      </c>
      <c r="AF19" s="39" t="str">
        <f>IF(AND(②解答入力!$D19&lt;&gt;"",②解答入力!AG19&lt;&gt;""),IF(②解答入力!$D19=②解答入力!AG19,1,0),"")</f>
        <v/>
      </c>
      <c r="AG19" s="39" t="str">
        <f>IF(AND(②解答入力!$D19&lt;&gt;"",②解答入力!AH19&lt;&gt;""),IF(②解答入力!$D19=②解答入力!AH19,1,0),"")</f>
        <v/>
      </c>
      <c r="AH19" s="39" t="str">
        <f>IF(AND(②解答入力!$D19&lt;&gt;"",②解答入力!AI19&lt;&gt;""),IF(②解答入力!$D19=②解答入力!AI19,1,0),"")</f>
        <v/>
      </c>
      <c r="AI19" s="39" t="str">
        <f>IF(AND(②解答入力!$D19&lt;&gt;"",②解答入力!AJ19&lt;&gt;""),IF(②解答入力!$D19=②解答入力!AJ19,1,0),"")</f>
        <v/>
      </c>
      <c r="AJ19" s="71" t="str">
        <f>IF(AND(②解答入力!$D19&lt;&gt;"",②解答入力!AK19&lt;&gt;""),IF(②解答入力!$D19=②解答入力!AK19,1,0),"")</f>
        <v/>
      </c>
      <c r="AK19" s="39" t="str">
        <f>IF(AND(②解答入力!$D19&lt;&gt;"",②解答入力!AL19&lt;&gt;""),IF(②解答入力!$D19=②解答入力!AL19,1,0),"")</f>
        <v/>
      </c>
      <c r="AL19" s="39" t="str">
        <f>IF(AND(②解答入力!$D19&lt;&gt;"",②解答入力!AM19&lt;&gt;""),IF(②解答入力!$D19=②解答入力!AM19,1,0),"")</f>
        <v/>
      </c>
      <c r="AM19" s="39" t="str">
        <f>IF(AND(②解答入力!$D19&lt;&gt;"",②解答入力!AN19&lt;&gt;""),IF(②解答入力!$D19=②解答入力!AN19,1,0),"")</f>
        <v/>
      </c>
      <c r="AN19" s="39" t="str">
        <f>IF(AND(②解答入力!$D19&lt;&gt;"",②解答入力!AO19&lt;&gt;""),IF(②解答入力!$D19=②解答入力!AO19,1,0),"")</f>
        <v/>
      </c>
      <c r="AO19" s="39" t="str">
        <f>IF(AND(②解答入力!$D19&lt;&gt;"",②解答入力!AP19&lt;&gt;""),IF(②解答入力!$D19=②解答入力!AP19,1,0),"")</f>
        <v/>
      </c>
      <c r="AP19" s="71" t="str">
        <f>IF(AND(②解答入力!$D19&lt;&gt;"",②解答入力!AQ19&lt;&gt;""),IF(②解答入力!$D19=②解答入力!AQ19,1,0),"")</f>
        <v/>
      </c>
      <c r="AQ19" s="87" t="str">
        <f>IF(AND(②解答入力!$D19&lt;&gt;"",②解答入力!AR19&lt;&gt;""),IF(②解答入力!$D19=②解答入力!AR19,1,0),"")</f>
        <v/>
      </c>
      <c r="AR19" s="38">
        <f t="shared" si="0"/>
        <v>0</v>
      </c>
      <c r="AS19" s="39" t="e">
        <f t="shared" si="1"/>
        <v>#DIV/0!</v>
      </c>
      <c r="AT19" s="39">
        <f t="shared" si="2"/>
        <v>0</v>
      </c>
      <c r="AU19" s="83" t="e">
        <f t="shared" si="3"/>
        <v>#DIV/0!</v>
      </c>
    </row>
    <row r="20" spans="1:47" ht="17.100000000000001" customHeight="1">
      <c r="A20" s="482"/>
      <c r="B20" s="482"/>
      <c r="C20" s="107">
        <v>17</v>
      </c>
      <c r="D20" s="36" t="str">
        <f>IF(AND(②解答入力!$D20&lt;&gt;"",②解答入力!E20&lt;&gt;""),IF(②解答入力!$D20=②解答入力!E20,1,0),"")</f>
        <v/>
      </c>
      <c r="E20" s="37" t="str">
        <f>IF(AND(②解答入力!$D20&lt;&gt;"",②解答入力!F20&lt;&gt;""),IF(②解答入力!$D20=②解答入力!F20,1,0),"")</f>
        <v/>
      </c>
      <c r="F20" s="37" t="str">
        <f>IF(AND(②解答入力!$D20&lt;&gt;"",②解答入力!G20&lt;&gt;""),IF(②解答入力!$D20=②解答入力!G20,1,0),"")</f>
        <v/>
      </c>
      <c r="G20" s="37" t="str">
        <f>IF(AND(②解答入力!$D20&lt;&gt;"",②解答入力!H20&lt;&gt;""),IF(②解答入力!$D20=②解答入力!H20,1,0),"")</f>
        <v/>
      </c>
      <c r="H20" s="37" t="str">
        <f>IF(AND(②解答入力!$D20&lt;&gt;"",②解答入力!I20&lt;&gt;""),IF(②解答入力!$D20=②解答入力!I20,1,0),"")</f>
        <v/>
      </c>
      <c r="I20" s="37" t="str">
        <f>IF(AND(②解答入力!$D20&lt;&gt;"",②解答入力!J20&lt;&gt;""),IF(②解答入力!$D20=②解答入力!J20,1,0),"")</f>
        <v/>
      </c>
      <c r="J20" s="37" t="str">
        <f>IF(AND(②解答入力!$D20&lt;&gt;"",②解答入力!K20&lt;&gt;""),IF(②解答入力!$D20=②解答入力!K20,1,0),"")</f>
        <v/>
      </c>
      <c r="K20" s="37" t="str">
        <f>IF(AND(②解答入力!$D20&lt;&gt;"",②解答入力!L20&lt;&gt;""),IF(②解答入力!$D20=②解答入力!L20,1,0),"")</f>
        <v/>
      </c>
      <c r="L20" s="37" t="str">
        <f>IF(AND(②解答入力!$D20&lt;&gt;"",②解答入力!M20&lt;&gt;""),IF(②解答入力!$D20=②解答入力!M20,1,0),"")</f>
        <v/>
      </c>
      <c r="M20" s="37" t="str">
        <f>IF(AND(②解答入力!$D20&lt;&gt;"",②解答入力!N20&lt;&gt;""),IF(②解答入力!$D20=②解答入力!N20,1,0),"")</f>
        <v/>
      </c>
      <c r="N20" s="37" t="str">
        <f>IF(AND(②解答入力!$D20&lt;&gt;"",②解答入力!O20&lt;&gt;""),IF(②解答入力!$D20=②解答入力!O20,1,0),"")</f>
        <v/>
      </c>
      <c r="O20" s="37" t="str">
        <f>IF(AND(②解答入力!$D20&lt;&gt;"",②解答入力!P20&lt;&gt;""),IF(②解答入力!$D20=②解答入力!P20,1,0),"")</f>
        <v/>
      </c>
      <c r="P20" s="37" t="str">
        <f>IF(AND(②解答入力!$D20&lt;&gt;"",②解答入力!Q20&lt;&gt;""),IF(②解答入力!$D20=②解答入力!Q20,1,0),"")</f>
        <v/>
      </c>
      <c r="Q20" s="37" t="str">
        <f>IF(AND(②解答入力!$D20&lt;&gt;"",②解答入力!R20&lt;&gt;""),IF(②解答入力!$D20=②解答入力!R20,1,0),"")</f>
        <v/>
      </c>
      <c r="R20" s="37" t="str">
        <f>IF(AND(②解答入力!$D20&lt;&gt;"",②解答入力!S20&lt;&gt;""),IF(②解答入力!$D20=②解答入力!S20,1,0),"")</f>
        <v/>
      </c>
      <c r="S20" s="37" t="str">
        <f>IF(AND(②解答入力!$D20&lt;&gt;"",②解答入力!T20&lt;&gt;""),IF(②解答入力!$D20=②解答入力!T20,1,0),"")</f>
        <v/>
      </c>
      <c r="T20" s="37" t="str">
        <f>IF(AND(②解答入力!$D20&lt;&gt;"",②解答入力!U20&lt;&gt;""),IF(②解答入力!$D20=②解答入力!U20,1,0),"")</f>
        <v/>
      </c>
      <c r="U20" s="37" t="str">
        <f>IF(AND(②解答入力!$D20&lt;&gt;"",②解答入力!V20&lt;&gt;""),IF(②解答入力!$D20=②解答入力!V20,1,0),"")</f>
        <v/>
      </c>
      <c r="V20" s="37" t="str">
        <f>IF(AND(②解答入力!$D20&lt;&gt;"",②解答入力!W20&lt;&gt;""),IF(②解答入力!$D20=②解答入力!W20,1,0),"")</f>
        <v/>
      </c>
      <c r="W20" s="37" t="str">
        <f>IF(AND(②解答入力!$D20&lt;&gt;"",②解答入力!X20&lt;&gt;""),IF(②解答入力!$D20=②解答入力!X20,1,0),"")</f>
        <v/>
      </c>
      <c r="X20" s="37" t="str">
        <f>IF(AND(②解答入力!$D20&lt;&gt;"",②解答入力!Y20&lt;&gt;""),IF(②解答入力!$D20=②解答入力!Y20,1,0),"")</f>
        <v/>
      </c>
      <c r="Y20" s="37" t="str">
        <f>IF(AND(②解答入力!$D20&lt;&gt;"",②解答入力!Z20&lt;&gt;""),IF(②解答入力!$D20=②解答入力!Z20,1,0),"")</f>
        <v/>
      </c>
      <c r="Z20" s="37" t="str">
        <f>IF(AND(②解答入力!$D20&lt;&gt;"",②解答入力!AA20&lt;&gt;""),IF(②解答入力!$D20=②解答入力!AA20,1,0),"")</f>
        <v/>
      </c>
      <c r="AA20" s="37" t="str">
        <f>IF(AND(②解答入力!$D20&lt;&gt;"",②解答入力!AB20&lt;&gt;""),IF(②解答入力!$D20=②解答入力!AB20,1,0),"")</f>
        <v/>
      </c>
      <c r="AB20" s="37" t="str">
        <f>IF(AND(②解答入力!$D20&lt;&gt;"",②解答入力!AC20&lt;&gt;""),IF(②解答入力!$D20=②解答入力!AC20,1,0),"")</f>
        <v/>
      </c>
      <c r="AC20" s="37" t="str">
        <f>IF(AND(②解答入力!$D20&lt;&gt;"",②解答入力!AD20&lt;&gt;""),IF(②解答入力!$D20=②解答入力!AD20,1,0),"")</f>
        <v/>
      </c>
      <c r="AD20" s="37" t="str">
        <f>IF(AND(②解答入力!$D20&lt;&gt;"",②解答入力!AE20&lt;&gt;""),IF(②解答入力!$D20=②解答入力!AE20,1,0),"")</f>
        <v/>
      </c>
      <c r="AE20" s="37" t="str">
        <f>IF(AND(②解答入力!$D20&lt;&gt;"",②解答入力!AF20&lt;&gt;""),IF(②解答入力!$D20=②解答入力!AF20,1,0),"")</f>
        <v/>
      </c>
      <c r="AF20" s="37" t="str">
        <f>IF(AND(②解答入力!$D20&lt;&gt;"",②解答入力!AG20&lt;&gt;""),IF(②解答入力!$D20=②解答入力!AG20,1,0),"")</f>
        <v/>
      </c>
      <c r="AG20" s="37" t="str">
        <f>IF(AND(②解答入力!$D20&lt;&gt;"",②解答入力!AH20&lt;&gt;""),IF(②解答入力!$D20=②解答入力!AH20,1,0),"")</f>
        <v/>
      </c>
      <c r="AH20" s="37" t="str">
        <f>IF(AND(②解答入力!$D20&lt;&gt;"",②解答入力!AI20&lt;&gt;""),IF(②解答入力!$D20=②解答入力!AI20,1,0),"")</f>
        <v/>
      </c>
      <c r="AI20" s="37" t="str">
        <f>IF(AND(②解答入力!$D20&lt;&gt;"",②解答入力!AJ20&lt;&gt;""),IF(②解答入力!$D20=②解答入力!AJ20,1,0),"")</f>
        <v/>
      </c>
      <c r="AJ20" s="70" t="str">
        <f>IF(AND(②解答入力!$D20&lt;&gt;"",②解答入力!AK20&lt;&gt;""),IF(②解答入力!$D20=②解答入力!AK20,1,0),"")</f>
        <v/>
      </c>
      <c r="AK20" s="37" t="str">
        <f>IF(AND(②解答入力!$D20&lt;&gt;"",②解答入力!AL20&lt;&gt;""),IF(②解答入力!$D20=②解答入力!AL20,1,0),"")</f>
        <v/>
      </c>
      <c r="AL20" s="37" t="str">
        <f>IF(AND(②解答入力!$D20&lt;&gt;"",②解答入力!AM20&lt;&gt;""),IF(②解答入力!$D20=②解答入力!AM20,1,0),"")</f>
        <v/>
      </c>
      <c r="AM20" s="37" t="str">
        <f>IF(AND(②解答入力!$D20&lt;&gt;"",②解答入力!AN20&lt;&gt;""),IF(②解答入力!$D20=②解答入力!AN20,1,0),"")</f>
        <v/>
      </c>
      <c r="AN20" s="37" t="str">
        <f>IF(AND(②解答入力!$D20&lt;&gt;"",②解答入力!AO20&lt;&gt;""),IF(②解答入力!$D20=②解答入力!AO20,1,0),"")</f>
        <v/>
      </c>
      <c r="AO20" s="37" t="str">
        <f>IF(AND(②解答入力!$D20&lt;&gt;"",②解答入力!AP20&lt;&gt;""),IF(②解答入力!$D20=②解答入力!AP20,1,0),"")</f>
        <v/>
      </c>
      <c r="AP20" s="70" t="str">
        <f>IF(AND(②解答入力!$D20&lt;&gt;"",②解答入力!AQ20&lt;&gt;""),IF(②解答入力!$D20=②解答入力!AQ20,1,0),"")</f>
        <v/>
      </c>
      <c r="AQ20" s="86" t="str">
        <f>IF(AND(②解答入力!$D20&lt;&gt;"",②解答入力!AR20&lt;&gt;""),IF(②解答入力!$D20=②解答入力!AR20,1,0),"")</f>
        <v/>
      </c>
      <c r="AR20" s="36">
        <f t="shared" si="0"/>
        <v>0</v>
      </c>
      <c r="AS20" s="37" t="e">
        <f t="shared" si="1"/>
        <v>#DIV/0!</v>
      </c>
      <c r="AT20" s="37">
        <f t="shared" si="2"/>
        <v>0</v>
      </c>
      <c r="AU20" s="56" t="e">
        <f t="shared" si="3"/>
        <v>#DIV/0!</v>
      </c>
    </row>
    <row r="21" spans="1:47" ht="17.100000000000001" customHeight="1" thickBot="1">
      <c r="A21" s="483"/>
      <c r="B21" s="483"/>
      <c r="C21" s="108">
        <v>18</v>
      </c>
      <c r="D21" s="42" t="str">
        <f>IF(AND(②解答入力!$D21&lt;&gt;"",②解答入力!E21&lt;&gt;""),IF(②解答入力!$D21=②解答入力!E21,1,0),"")</f>
        <v/>
      </c>
      <c r="E21" s="43" t="str">
        <f>IF(AND(②解答入力!$D21&lt;&gt;"",②解答入力!F21&lt;&gt;""),IF(②解答入力!$D21=②解答入力!F21,1,0),"")</f>
        <v/>
      </c>
      <c r="F21" s="43" t="str">
        <f>IF(AND(②解答入力!$D21&lt;&gt;"",②解答入力!G21&lt;&gt;""),IF(②解答入力!$D21=②解答入力!G21,1,0),"")</f>
        <v/>
      </c>
      <c r="G21" s="43" t="str">
        <f>IF(AND(②解答入力!$D21&lt;&gt;"",②解答入力!H21&lt;&gt;""),IF(②解答入力!$D21=②解答入力!H21,1,0),"")</f>
        <v/>
      </c>
      <c r="H21" s="43" t="str">
        <f>IF(AND(②解答入力!$D21&lt;&gt;"",②解答入力!I21&lt;&gt;""),IF(②解答入力!$D21=②解答入力!I21,1,0),"")</f>
        <v/>
      </c>
      <c r="I21" s="43" t="str">
        <f>IF(AND(②解答入力!$D21&lt;&gt;"",②解答入力!J21&lt;&gt;""),IF(②解答入力!$D21=②解答入力!J21,1,0),"")</f>
        <v/>
      </c>
      <c r="J21" s="43" t="str">
        <f>IF(AND(②解答入力!$D21&lt;&gt;"",②解答入力!K21&lt;&gt;""),IF(②解答入力!$D21=②解答入力!K21,1,0),"")</f>
        <v/>
      </c>
      <c r="K21" s="43" t="str">
        <f>IF(AND(②解答入力!$D21&lt;&gt;"",②解答入力!L21&lt;&gt;""),IF(②解答入力!$D21=②解答入力!L21,1,0),"")</f>
        <v/>
      </c>
      <c r="L21" s="43" t="str">
        <f>IF(AND(②解答入力!$D21&lt;&gt;"",②解答入力!M21&lt;&gt;""),IF(②解答入力!$D21=②解答入力!M21,1,0),"")</f>
        <v/>
      </c>
      <c r="M21" s="43" t="str">
        <f>IF(AND(②解答入力!$D21&lt;&gt;"",②解答入力!N21&lt;&gt;""),IF(②解答入力!$D21=②解答入力!N21,1,0),"")</f>
        <v/>
      </c>
      <c r="N21" s="43" t="str">
        <f>IF(AND(②解答入力!$D21&lt;&gt;"",②解答入力!O21&lt;&gt;""),IF(②解答入力!$D21=②解答入力!O21,1,0),"")</f>
        <v/>
      </c>
      <c r="O21" s="43" t="str">
        <f>IF(AND(②解答入力!$D21&lt;&gt;"",②解答入力!P21&lt;&gt;""),IF(②解答入力!$D21=②解答入力!P21,1,0),"")</f>
        <v/>
      </c>
      <c r="P21" s="43" t="str">
        <f>IF(AND(②解答入力!$D21&lt;&gt;"",②解答入力!Q21&lt;&gt;""),IF(②解答入力!$D21=②解答入力!Q21,1,0),"")</f>
        <v/>
      </c>
      <c r="Q21" s="43" t="str">
        <f>IF(AND(②解答入力!$D21&lt;&gt;"",②解答入力!R21&lt;&gt;""),IF(②解答入力!$D21=②解答入力!R21,1,0),"")</f>
        <v/>
      </c>
      <c r="R21" s="43" t="str">
        <f>IF(AND(②解答入力!$D21&lt;&gt;"",②解答入力!S21&lt;&gt;""),IF(②解答入力!$D21=②解答入力!S21,1,0),"")</f>
        <v/>
      </c>
      <c r="S21" s="43" t="str">
        <f>IF(AND(②解答入力!$D21&lt;&gt;"",②解答入力!T21&lt;&gt;""),IF(②解答入力!$D21=②解答入力!T21,1,0),"")</f>
        <v/>
      </c>
      <c r="T21" s="43" t="str">
        <f>IF(AND(②解答入力!$D21&lt;&gt;"",②解答入力!U21&lt;&gt;""),IF(②解答入力!$D21=②解答入力!U21,1,0),"")</f>
        <v/>
      </c>
      <c r="U21" s="43" t="str">
        <f>IF(AND(②解答入力!$D21&lt;&gt;"",②解答入力!V21&lt;&gt;""),IF(②解答入力!$D21=②解答入力!V21,1,0),"")</f>
        <v/>
      </c>
      <c r="V21" s="43" t="str">
        <f>IF(AND(②解答入力!$D21&lt;&gt;"",②解答入力!W21&lt;&gt;""),IF(②解答入力!$D21=②解答入力!W21,1,0),"")</f>
        <v/>
      </c>
      <c r="W21" s="43" t="str">
        <f>IF(AND(②解答入力!$D21&lt;&gt;"",②解答入力!X21&lt;&gt;""),IF(②解答入力!$D21=②解答入力!X21,1,0),"")</f>
        <v/>
      </c>
      <c r="X21" s="43" t="str">
        <f>IF(AND(②解答入力!$D21&lt;&gt;"",②解答入力!Y21&lt;&gt;""),IF(②解答入力!$D21=②解答入力!Y21,1,0),"")</f>
        <v/>
      </c>
      <c r="Y21" s="43" t="str">
        <f>IF(AND(②解答入力!$D21&lt;&gt;"",②解答入力!Z21&lt;&gt;""),IF(②解答入力!$D21=②解答入力!Z21,1,0),"")</f>
        <v/>
      </c>
      <c r="Z21" s="43" t="str">
        <f>IF(AND(②解答入力!$D21&lt;&gt;"",②解答入力!AA21&lt;&gt;""),IF(②解答入力!$D21=②解答入力!AA21,1,0),"")</f>
        <v/>
      </c>
      <c r="AA21" s="43" t="str">
        <f>IF(AND(②解答入力!$D21&lt;&gt;"",②解答入力!AB21&lt;&gt;""),IF(②解答入力!$D21=②解答入力!AB21,1,0),"")</f>
        <v/>
      </c>
      <c r="AB21" s="43" t="str">
        <f>IF(AND(②解答入力!$D21&lt;&gt;"",②解答入力!AC21&lt;&gt;""),IF(②解答入力!$D21=②解答入力!AC21,1,0),"")</f>
        <v/>
      </c>
      <c r="AC21" s="43" t="str">
        <f>IF(AND(②解答入力!$D21&lt;&gt;"",②解答入力!AD21&lt;&gt;""),IF(②解答入力!$D21=②解答入力!AD21,1,0),"")</f>
        <v/>
      </c>
      <c r="AD21" s="43" t="str">
        <f>IF(AND(②解答入力!$D21&lt;&gt;"",②解答入力!AE21&lt;&gt;""),IF(②解答入力!$D21=②解答入力!AE21,1,0),"")</f>
        <v/>
      </c>
      <c r="AE21" s="43" t="str">
        <f>IF(AND(②解答入力!$D21&lt;&gt;"",②解答入力!AF21&lt;&gt;""),IF(②解答入力!$D21=②解答入力!AF21,1,0),"")</f>
        <v/>
      </c>
      <c r="AF21" s="43" t="str">
        <f>IF(AND(②解答入力!$D21&lt;&gt;"",②解答入力!AG21&lt;&gt;""),IF(②解答入力!$D21=②解答入力!AG21,1,0),"")</f>
        <v/>
      </c>
      <c r="AG21" s="43" t="str">
        <f>IF(AND(②解答入力!$D21&lt;&gt;"",②解答入力!AH21&lt;&gt;""),IF(②解答入力!$D21=②解答入力!AH21,1,0),"")</f>
        <v/>
      </c>
      <c r="AH21" s="43" t="str">
        <f>IF(AND(②解答入力!$D21&lt;&gt;"",②解答入力!AI21&lt;&gt;""),IF(②解答入力!$D21=②解答入力!AI21,1,0),"")</f>
        <v/>
      </c>
      <c r="AI21" s="43" t="str">
        <f>IF(AND(②解答入力!$D21&lt;&gt;"",②解答入力!AJ21&lt;&gt;""),IF(②解答入力!$D21=②解答入力!AJ21,1,0),"")</f>
        <v/>
      </c>
      <c r="AJ21" s="72" t="str">
        <f>IF(AND(②解答入力!$D21&lt;&gt;"",②解答入力!AK21&lt;&gt;""),IF(②解答入力!$D21=②解答入力!AK21,1,0),"")</f>
        <v/>
      </c>
      <c r="AK21" s="43" t="str">
        <f>IF(AND(②解答入力!$D21&lt;&gt;"",②解答入力!AL21&lt;&gt;""),IF(②解答入力!$D21=②解答入力!AL21,1,0),"")</f>
        <v/>
      </c>
      <c r="AL21" s="43" t="str">
        <f>IF(AND(②解答入力!$D21&lt;&gt;"",②解答入力!AM21&lt;&gt;""),IF(②解答入力!$D21=②解答入力!AM21,1,0),"")</f>
        <v/>
      </c>
      <c r="AM21" s="43" t="str">
        <f>IF(AND(②解答入力!$D21&lt;&gt;"",②解答入力!AN21&lt;&gt;""),IF(②解答入力!$D21=②解答入力!AN21,1,0),"")</f>
        <v/>
      </c>
      <c r="AN21" s="43" t="str">
        <f>IF(AND(②解答入力!$D21&lt;&gt;"",②解答入力!AO21&lt;&gt;""),IF(②解答入力!$D21=②解答入力!AO21,1,0),"")</f>
        <v/>
      </c>
      <c r="AO21" s="43" t="str">
        <f>IF(AND(②解答入力!$D21&lt;&gt;"",②解答入力!AP21&lt;&gt;""),IF(②解答入力!$D21=②解答入力!AP21,1,0),"")</f>
        <v/>
      </c>
      <c r="AP21" s="72" t="str">
        <f>IF(AND(②解答入力!$D21&lt;&gt;"",②解答入力!AQ21&lt;&gt;""),IF(②解答入力!$D21=②解答入力!AQ21,1,0),"")</f>
        <v/>
      </c>
      <c r="AQ21" s="90" t="str">
        <f>IF(AND(②解答入力!$D21&lt;&gt;"",②解答入力!AR21&lt;&gt;""),IF(②解答入力!$D21=②解答入力!AR21,1,0),"")</f>
        <v/>
      </c>
      <c r="AR21" s="42">
        <f t="shared" si="0"/>
        <v>0</v>
      </c>
      <c r="AS21" s="43" t="e">
        <f t="shared" si="1"/>
        <v>#DIV/0!</v>
      </c>
      <c r="AT21" s="43">
        <f t="shared" si="2"/>
        <v>0</v>
      </c>
      <c r="AU21" s="234" t="e">
        <f t="shared" si="3"/>
        <v>#DIV/0!</v>
      </c>
    </row>
    <row r="22" spans="1:47" ht="17.100000000000001" customHeight="1">
      <c r="A22" s="274"/>
      <c r="B22" s="525" t="s">
        <v>49</v>
      </c>
      <c r="C22" s="109">
        <v>19</v>
      </c>
      <c r="D22" s="44" t="str">
        <f>IF(AND(②解答入力!$D22&lt;&gt;"",②解答入力!E22&lt;&gt;""),IF(②解答入力!$D22=②解答入力!E22,1,0),"")</f>
        <v/>
      </c>
      <c r="E22" s="45" t="str">
        <f>IF(AND(②解答入力!$D22&lt;&gt;"",②解答入力!F22&lt;&gt;""),IF(②解答入力!$D22=②解答入力!F22,1,0),"")</f>
        <v/>
      </c>
      <c r="F22" s="45" t="str">
        <f>IF(AND(②解答入力!$D22&lt;&gt;"",②解答入力!G22&lt;&gt;""),IF(②解答入力!$D22=②解答入力!G22,1,0),"")</f>
        <v/>
      </c>
      <c r="G22" s="45" t="str">
        <f>IF(AND(②解答入力!$D22&lt;&gt;"",②解答入力!H22&lt;&gt;""),IF(②解答入力!$D22=②解答入力!H22,1,0),"")</f>
        <v/>
      </c>
      <c r="H22" s="45" t="str">
        <f>IF(AND(②解答入力!$D22&lt;&gt;"",②解答入力!I22&lt;&gt;""),IF(②解答入力!$D22=②解答入力!I22,1,0),"")</f>
        <v/>
      </c>
      <c r="I22" s="45" t="str">
        <f>IF(AND(②解答入力!$D22&lt;&gt;"",②解答入力!J22&lt;&gt;""),IF(②解答入力!$D22=②解答入力!J22,1,0),"")</f>
        <v/>
      </c>
      <c r="J22" s="45" t="str">
        <f>IF(AND(②解答入力!$D22&lt;&gt;"",②解答入力!K22&lt;&gt;""),IF(②解答入力!$D22=②解答入力!K22,1,0),"")</f>
        <v/>
      </c>
      <c r="K22" s="45" t="str">
        <f>IF(AND(②解答入力!$D22&lt;&gt;"",②解答入力!L22&lt;&gt;""),IF(②解答入力!$D22=②解答入力!L22,1,0),"")</f>
        <v/>
      </c>
      <c r="L22" s="45" t="str">
        <f>IF(AND(②解答入力!$D22&lt;&gt;"",②解答入力!M22&lt;&gt;""),IF(②解答入力!$D22=②解答入力!M22,1,0),"")</f>
        <v/>
      </c>
      <c r="M22" s="45" t="str">
        <f>IF(AND(②解答入力!$D22&lt;&gt;"",②解答入力!N22&lt;&gt;""),IF(②解答入力!$D22=②解答入力!N22,1,0),"")</f>
        <v/>
      </c>
      <c r="N22" s="45" t="str">
        <f>IF(AND(②解答入力!$D22&lt;&gt;"",②解答入力!O22&lt;&gt;""),IF(②解答入力!$D22=②解答入力!O22,1,0),"")</f>
        <v/>
      </c>
      <c r="O22" s="45" t="str">
        <f>IF(AND(②解答入力!$D22&lt;&gt;"",②解答入力!P22&lt;&gt;""),IF(②解答入力!$D22=②解答入力!P22,1,0),"")</f>
        <v/>
      </c>
      <c r="P22" s="45" t="str">
        <f>IF(AND(②解答入力!$D22&lt;&gt;"",②解答入力!Q22&lt;&gt;""),IF(②解答入力!$D22=②解答入力!Q22,1,0),"")</f>
        <v/>
      </c>
      <c r="Q22" s="45" t="str">
        <f>IF(AND(②解答入力!$D22&lt;&gt;"",②解答入力!R22&lt;&gt;""),IF(②解答入力!$D22=②解答入力!R22,1,0),"")</f>
        <v/>
      </c>
      <c r="R22" s="45" t="str">
        <f>IF(AND(②解答入力!$D22&lt;&gt;"",②解答入力!S22&lt;&gt;""),IF(②解答入力!$D22=②解答入力!S22,1,0),"")</f>
        <v/>
      </c>
      <c r="S22" s="45" t="str">
        <f>IF(AND(②解答入力!$D22&lt;&gt;"",②解答入力!T22&lt;&gt;""),IF(②解答入力!$D22=②解答入力!T22,1,0),"")</f>
        <v/>
      </c>
      <c r="T22" s="45" t="str">
        <f>IF(AND(②解答入力!$D22&lt;&gt;"",②解答入力!U22&lt;&gt;""),IF(②解答入力!$D22=②解答入力!U22,1,0),"")</f>
        <v/>
      </c>
      <c r="U22" s="45" t="str">
        <f>IF(AND(②解答入力!$D22&lt;&gt;"",②解答入力!V22&lt;&gt;""),IF(②解答入力!$D22=②解答入力!V22,1,0),"")</f>
        <v/>
      </c>
      <c r="V22" s="45" t="str">
        <f>IF(AND(②解答入力!$D22&lt;&gt;"",②解答入力!W22&lt;&gt;""),IF(②解答入力!$D22=②解答入力!W22,1,0),"")</f>
        <v/>
      </c>
      <c r="W22" s="45" t="str">
        <f>IF(AND(②解答入力!$D22&lt;&gt;"",②解答入力!X22&lt;&gt;""),IF(②解答入力!$D22=②解答入力!X22,1,0),"")</f>
        <v/>
      </c>
      <c r="X22" s="45" t="str">
        <f>IF(AND(②解答入力!$D22&lt;&gt;"",②解答入力!Y22&lt;&gt;""),IF(②解答入力!$D22=②解答入力!Y22,1,0),"")</f>
        <v/>
      </c>
      <c r="Y22" s="45" t="str">
        <f>IF(AND(②解答入力!$D22&lt;&gt;"",②解答入力!Z22&lt;&gt;""),IF(②解答入力!$D22=②解答入力!Z22,1,0),"")</f>
        <v/>
      </c>
      <c r="Z22" s="45" t="str">
        <f>IF(AND(②解答入力!$D22&lt;&gt;"",②解答入力!AA22&lt;&gt;""),IF(②解答入力!$D22=②解答入力!AA22,1,0),"")</f>
        <v/>
      </c>
      <c r="AA22" s="45" t="str">
        <f>IF(AND(②解答入力!$D22&lt;&gt;"",②解答入力!AB22&lt;&gt;""),IF(②解答入力!$D22=②解答入力!AB22,1,0),"")</f>
        <v/>
      </c>
      <c r="AB22" s="45" t="str">
        <f>IF(AND(②解答入力!$D22&lt;&gt;"",②解答入力!AC22&lt;&gt;""),IF(②解答入力!$D22=②解答入力!AC22,1,0),"")</f>
        <v/>
      </c>
      <c r="AC22" s="45" t="str">
        <f>IF(AND(②解答入力!$D22&lt;&gt;"",②解答入力!AD22&lt;&gt;""),IF(②解答入力!$D22=②解答入力!AD22,1,0),"")</f>
        <v/>
      </c>
      <c r="AD22" s="45" t="str">
        <f>IF(AND(②解答入力!$D22&lt;&gt;"",②解答入力!AE22&lt;&gt;""),IF(②解答入力!$D22=②解答入力!AE22,1,0),"")</f>
        <v/>
      </c>
      <c r="AE22" s="45" t="str">
        <f>IF(AND(②解答入力!$D22&lt;&gt;"",②解答入力!AF22&lt;&gt;""),IF(②解答入力!$D22=②解答入力!AF22,1,0),"")</f>
        <v/>
      </c>
      <c r="AF22" s="45" t="str">
        <f>IF(AND(②解答入力!$D22&lt;&gt;"",②解答入力!AG22&lt;&gt;""),IF(②解答入力!$D22=②解答入力!AG22,1,0),"")</f>
        <v/>
      </c>
      <c r="AG22" s="45" t="str">
        <f>IF(AND(②解答入力!$D22&lt;&gt;"",②解答入力!AH22&lt;&gt;""),IF(②解答入力!$D22=②解答入力!AH22,1,0),"")</f>
        <v/>
      </c>
      <c r="AH22" s="45" t="str">
        <f>IF(AND(②解答入力!$D22&lt;&gt;"",②解答入力!AI22&lt;&gt;""),IF(②解答入力!$D22=②解答入力!AI22,1,0),"")</f>
        <v/>
      </c>
      <c r="AI22" s="45" t="str">
        <f>IF(AND(②解答入力!$D22&lt;&gt;"",②解答入力!AJ22&lt;&gt;""),IF(②解答入力!$D22=②解答入力!AJ22,1,0),"")</f>
        <v/>
      </c>
      <c r="AJ22" s="73" t="str">
        <f>IF(AND(②解答入力!$D22&lt;&gt;"",②解答入力!AK22&lt;&gt;""),IF(②解答入力!$D22=②解答入力!AK22,1,0),"")</f>
        <v/>
      </c>
      <c r="AK22" s="45" t="str">
        <f>IF(AND(②解答入力!$D22&lt;&gt;"",②解答入力!AL22&lt;&gt;""),IF(②解答入力!$D22=②解答入力!AL22,1,0),"")</f>
        <v/>
      </c>
      <c r="AL22" s="45" t="str">
        <f>IF(AND(②解答入力!$D22&lt;&gt;"",②解答入力!AM22&lt;&gt;""),IF(②解答入力!$D22=②解答入力!AM22,1,0),"")</f>
        <v/>
      </c>
      <c r="AM22" s="45" t="str">
        <f>IF(AND(②解答入力!$D22&lt;&gt;"",②解答入力!AN22&lt;&gt;""),IF(②解答入力!$D22=②解答入力!AN22,1,0),"")</f>
        <v/>
      </c>
      <c r="AN22" s="45" t="str">
        <f>IF(AND(②解答入力!$D22&lt;&gt;"",②解答入力!AO22&lt;&gt;""),IF(②解答入力!$D22=②解答入力!AO22,1,0),"")</f>
        <v/>
      </c>
      <c r="AO22" s="45" t="str">
        <f>IF(AND(②解答入力!$D22&lt;&gt;"",②解答入力!AP22&lt;&gt;""),IF(②解答入力!$D22=②解答入力!AP22,1,0),"")</f>
        <v/>
      </c>
      <c r="AP22" s="73" t="str">
        <f>IF(AND(②解答入力!$D22&lt;&gt;"",②解答入力!AQ22&lt;&gt;""),IF(②解答入力!$D22=②解答入力!AQ22,1,0),"")</f>
        <v/>
      </c>
      <c r="AQ22" s="88" t="str">
        <f>IF(AND(②解答入力!$D22&lt;&gt;"",②解答入力!AR22&lt;&gt;""),IF(②解答入力!$D22=②解答入力!AR22,1,0),"")</f>
        <v/>
      </c>
      <c r="AR22" s="44">
        <f t="shared" si="0"/>
        <v>0</v>
      </c>
      <c r="AS22" s="45" t="e">
        <f t="shared" si="1"/>
        <v>#DIV/0!</v>
      </c>
      <c r="AT22" s="45">
        <f t="shared" si="2"/>
        <v>0</v>
      </c>
      <c r="AU22" s="57" t="e">
        <f t="shared" si="3"/>
        <v>#DIV/0!</v>
      </c>
    </row>
    <row r="23" spans="1:47" ht="17.100000000000001" customHeight="1">
      <c r="A23" s="274"/>
      <c r="B23" s="526"/>
      <c r="C23" s="107">
        <v>20</v>
      </c>
      <c r="D23" s="36" t="str">
        <f>IF(AND(②解答入力!$D23&lt;&gt;"",②解答入力!E23&lt;&gt;""),IF(②解答入力!$D23=②解答入力!E23,1,0),"")</f>
        <v/>
      </c>
      <c r="E23" s="37" t="str">
        <f>IF(AND(②解答入力!$D23&lt;&gt;"",②解答入力!F23&lt;&gt;""),IF(②解答入力!$D23=②解答入力!F23,1,0),"")</f>
        <v/>
      </c>
      <c r="F23" s="37" t="str">
        <f>IF(AND(②解答入力!$D23&lt;&gt;"",②解答入力!G23&lt;&gt;""),IF(②解答入力!$D23=②解答入力!G23,1,0),"")</f>
        <v/>
      </c>
      <c r="G23" s="37" t="str">
        <f>IF(AND(②解答入力!$D23&lt;&gt;"",②解答入力!H23&lt;&gt;""),IF(②解答入力!$D23=②解答入力!H23,1,0),"")</f>
        <v/>
      </c>
      <c r="H23" s="37" t="str">
        <f>IF(AND(②解答入力!$D23&lt;&gt;"",②解答入力!I23&lt;&gt;""),IF(②解答入力!$D23=②解答入力!I23,1,0),"")</f>
        <v/>
      </c>
      <c r="I23" s="37" t="str">
        <f>IF(AND(②解答入力!$D23&lt;&gt;"",②解答入力!J23&lt;&gt;""),IF(②解答入力!$D23=②解答入力!J23,1,0),"")</f>
        <v/>
      </c>
      <c r="J23" s="37" t="str">
        <f>IF(AND(②解答入力!$D23&lt;&gt;"",②解答入力!K23&lt;&gt;""),IF(②解答入力!$D23=②解答入力!K23,1,0),"")</f>
        <v/>
      </c>
      <c r="K23" s="37" t="str">
        <f>IF(AND(②解答入力!$D23&lt;&gt;"",②解答入力!L23&lt;&gt;""),IF(②解答入力!$D23=②解答入力!L23,1,0),"")</f>
        <v/>
      </c>
      <c r="L23" s="37" t="str">
        <f>IF(AND(②解答入力!$D23&lt;&gt;"",②解答入力!M23&lt;&gt;""),IF(②解答入力!$D23=②解答入力!M23,1,0),"")</f>
        <v/>
      </c>
      <c r="M23" s="37" t="str">
        <f>IF(AND(②解答入力!$D23&lt;&gt;"",②解答入力!N23&lt;&gt;""),IF(②解答入力!$D23=②解答入力!N23,1,0),"")</f>
        <v/>
      </c>
      <c r="N23" s="37" t="str">
        <f>IF(AND(②解答入力!$D23&lt;&gt;"",②解答入力!O23&lt;&gt;""),IF(②解答入力!$D23=②解答入力!O23,1,0),"")</f>
        <v/>
      </c>
      <c r="O23" s="37" t="str">
        <f>IF(AND(②解答入力!$D23&lt;&gt;"",②解答入力!P23&lt;&gt;""),IF(②解答入力!$D23=②解答入力!P23,1,0),"")</f>
        <v/>
      </c>
      <c r="P23" s="37" t="str">
        <f>IF(AND(②解答入力!$D23&lt;&gt;"",②解答入力!Q23&lt;&gt;""),IF(②解答入力!$D23=②解答入力!Q23,1,0),"")</f>
        <v/>
      </c>
      <c r="Q23" s="37" t="str">
        <f>IF(AND(②解答入力!$D23&lt;&gt;"",②解答入力!R23&lt;&gt;""),IF(②解答入力!$D23=②解答入力!R23,1,0),"")</f>
        <v/>
      </c>
      <c r="R23" s="37" t="str">
        <f>IF(AND(②解答入力!$D23&lt;&gt;"",②解答入力!S23&lt;&gt;""),IF(②解答入力!$D23=②解答入力!S23,1,0),"")</f>
        <v/>
      </c>
      <c r="S23" s="37" t="str">
        <f>IF(AND(②解答入力!$D23&lt;&gt;"",②解答入力!T23&lt;&gt;""),IF(②解答入力!$D23=②解答入力!T23,1,0),"")</f>
        <v/>
      </c>
      <c r="T23" s="37" t="str">
        <f>IF(AND(②解答入力!$D23&lt;&gt;"",②解答入力!U23&lt;&gt;""),IF(②解答入力!$D23=②解答入力!U23,1,0),"")</f>
        <v/>
      </c>
      <c r="U23" s="37" t="str">
        <f>IF(AND(②解答入力!$D23&lt;&gt;"",②解答入力!V23&lt;&gt;""),IF(②解答入力!$D23=②解答入力!V23,1,0),"")</f>
        <v/>
      </c>
      <c r="V23" s="37" t="str">
        <f>IF(AND(②解答入力!$D23&lt;&gt;"",②解答入力!W23&lt;&gt;""),IF(②解答入力!$D23=②解答入力!W23,1,0),"")</f>
        <v/>
      </c>
      <c r="W23" s="37" t="str">
        <f>IF(AND(②解答入力!$D23&lt;&gt;"",②解答入力!X23&lt;&gt;""),IF(②解答入力!$D23=②解答入力!X23,1,0),"")</f>
        <v/>
      </c>
      <c r="X23" s="37" t="str">
        <f>IF(AND(②解答入力!$D23&lt;&gt;"",②解答入力!Y23&lt;&gt;""),IF(②解答入力!$D23=②解答入力!Y23,1,0),"")</f>
        <v/>
      </c>
      <c r="Y23" s="37" t="str">
        <f>IF(AND(②解答入力!$D23&lt;&gt;"",②解答入力!Z23&lt;&gt;""),IF(②解答入力!$D23=②解答入力!Z23,1,0),"")</f>
        <v/>
      </c>
      <c r="Z23" s="37" t="str">
        <f>IF(AND(②解答入力!$D23&lt;&gt;"",②解答入力!AA23&lt;&gt;""),IF(②解答入力!$D23=②解答入力!AA23,1,0),"")</f>
        <v/>
      </c>
      <c r="AA23" s="37" t="str">
        <f>IF(AND(②解答入力!$D23&lt;&gt;"",②解答入力!AB23&lt;&gt;""),IF(②解答入力!$D23=②解答入力!AB23,1,0),"")</f>
        <v/>
      </c>
      <c r="AB23" s="37" t="str">
        <f>IF(AND(②解答入力!$D23&lt;&gt;"",②解答入力!AC23&lt;&gt;""),IF(②解答入力!$D23=②解答入力!AC23,1,0),"")</f>
        <v/>
      </c>
      <c r="AC23" s="37" t="str">
        <f>IF(AND(②解答入力!$D23&lt;&gt;"",②解答入力!AD23&lt;&gt;""),IF(②解答入力!$D23=②解答入力!AD23,1,0),"")</f>
        <v/>
      </c>
      <c r="AD23" s="37" t="str">
        <f>IF(AND(②解答入力!$D23&lt;&gt;"",②解答入力!AE23&lt;&gt;""),IF(②解答入力!$D23=②解答入力!AE23,1,0),"")</f>
        <v/>
      </c>
      <c r="AE23" s="37" t="str">
        <f>IF(AND(②解答入力!$D23&lt;&gt;"",②解答入力!AF23&lt;&gt;""),IF(②解答入力!$D23=②解答入力!AF23,1,0),"")</f>
        <v/>
      </c>
      <c r="AF23" s="37" t="str">
        <f>IF(AND(②解答入力!$D23&lt;&gt;"",②解答入力!AG23&lt;&gt;""),IF(②解答入力!$D23=②解答入力!AG23,1,0),"")</f>
        <v/>
      </c>
      <c r="AG23" s="37" t="str">
        <f>IF(AND(②解答入力!$D23&lt;&gt;"",②解答入力!AH23&lt;&gt;""),IF(②解答入力!$D23=②解答入力!AH23,1,0),"")</f>
        <v/>
      </c>
      <c r="AH23" s="37" t="str">
        <f>IF(AND(②解答入力!$D23&lt;&gt;"",②解答入力!AI23&lt;&gt;""),IF(②解答入力!$D23=②解答入力!AI23,1,0),"")</f>
        <v/>
      </c>
      <c r="AI23" s="37" t="str">
        <f>IF(AND(②解答入力!$D23&lt;&gt;"",②解答入力!AJ23&lt;&gt;""),IF(②解答入力!$D23=②解答入力!AJ23,1,0),"")</f>
        <v/>
      </c>
      <c r="AJ23" s="70" t="str">
        <f>IF(AND(②解答入力!$D23&lt;&gt;"",②解答入力!AK23&lt;&gt;""),IF(②解答入力!$D23=②解答入力!AK23,1,0),"")</f>
        <v/>
      </c>
      <c r="AK23" s="37" t="str">
        <f>IF(AND(②解答入力!$D23&lt;&gt;"",②解答入力!AL23&lt;&gt;""),IF(②解答入力!$D23=②解答入力!AL23,1,0),"")</f>
        <v/>
      </c>
      <c r="AL23" s="37" t="str">
        <f>IF(AND(②解答入力!$D23&lt;&gt;"",②解答入力!AM23&lt;&gt;""),IF(②解答入力!$D23=②解答入力!AM23,1,0),"")</f>
        <v/>
      </c>
      <c r="AM23" s="37" t="str">
        <f>IF(AND(②解答入力!$D23&lt;&gt;"",②解答入力!AN23&lt;&gt;""),IF(②解答入力!$D23=②解答入力!AN23,1,0),"")</f>
        <v/>
      </c>
      <c r="AN23" s="37" t="str">
        <f>IF(AND(②解答入力!$D23&lt;&gt;"",②解答入力!AO23&lt;&gt;""),IF(②解答入力!$D23=②解答入力!AO23,1,0),"")</f>
        <v/>
      </c>
      <c r="AO23" s="37" t="str">
        <f>IF(AND(②解答入力!$D23&lt;&gt;"",②解答入力!AP23&lt;&gt;""),IF(②解答入力!$D23=②解答入力!AP23,1,0),"")</f>
        <v/>
      </c>
      <c r="AP23" s="70" t="str">
        <f>IF(AND(②解答入力!$D23&lt;&gt;"",②解答入力!AQ23&lt;&gt;""),IF(②解答入力!$D23=②解答入力!AQ23,1,0),"")</f>
        <v/>
      </c>
      <c r="AQ23" s="86" t="str">
        <f>IF(AND(②解答入力!$D23&lt;&gt;"",②解答入力!AR23&lt;&gt;""),IF(②解答入力!$D23=②解答入力!AR23,1,0),"")</f>
        <v/>
      </c>
      <c r="AR23" s="36">
        <f t="shared" si="0"/>
        <v>0</v>
      </c>
      <c r="AS23" s="37" t="e">
        <f t="shared" si="1"/>
        <v>#DIV/0!</v>
      </c>
      <c r="AT23" s="37">
        <f t="shared" si="2"/>
        <v>0</v>
      </c>
      <c r="AU23" s="56" t="e">
        <f t="shared" si="3"/>
        <v>#DIV/0!</v>
      </c>
    </row>
    <row r="24" spans="1:47" ht="17.100000000000001" customHeight="1">
      <c r="A24" s="274"/>
      <c r="B24" s="526"/>
      <c r="C24" s="107">
        <v>21</v>
      </c>
      <c r="D24" s="36" t="str">
        <f>IF(AND(②解答入力!$D24&lt;&gt;"",②解答入力!E24&lt;&gt;""),IF(②解答入力!$D24=②解答入力!E24,1,0),"")</f>
        <v/>
      </c>
      <c r="E24" s="37" t="str">
        <f>IF(AND(②解答入力!$D24&lt;&gt;"",②解答入力!F24&lt;&gt;""),IF(②解答入力!$D24=②解答入力!F24,1,0),"")</f>
        <v/>
      </c>
      <c r="F24" s="37" t="str">
        <f>IF(AND(②解答入力!$D24&lt;&gt;"",②解答入力!G24&lt;&gt;""),IF(②解答入力!$D24=②解答入力!G24,1,0),"")</f>
        <v/>
      </c>
      <c r="G24" s="37" t="str">
        <f>IF(AND(②解答入力!$D24&lt;&gt;"",②解答入力!H24&lt;&gt;""),IF(②解答入力!$D24=②解答入力!H24,1,0),"")</f>
        <v/>
      </c>
      <c r="H24" s="37" t="str">
        <f>IF(AND(②解答入力!$D24&lt;&gt;"",②解答入力!I24&lt;&gt;""),IF(②解答入力!$D24=②解答入力!I24,1,0),"")</f>
        <v/>
      </c>
      <c r="I24" s="37" t="str">
        <f>IF(AND(②解答入力!$D24&lt;&gt;"",②解答入力!J24&lt;&gt;""),IF(②解答入力!$D24=②解答入力!J24,1,0),"")</f>
        <v/>
      </c>
      <c r="J24" s="37" t="str">
        <f>IF(AND(②解答入力!$D24&lt;&gt;"",②解答入力!K24&lt;&gt;""),IF(②解答入力!$D24=②解答入力!K24,1,0),"")</f>
        <v/>
      </c>
      <c r="K24" s="37" t="str">
        <f>IF(AND(②解答入力!$D24&lt;&gt;"",②解答入力!L24&lt;&gt;""),IF(②解答入力!$D24=②解答入力!L24,1,0),"")</f>
        <v/>
      </c>
      <c r="L24" s="37" t="str">
        <f>IF(AND(②解答入力!$D24&lt;&gt;"",②解答入力!M24&lt;&gt;""),IF(②解答入力!$D24=②解答入力!M24,1,0),"")</f>
        <v/>
      </c>
      <c r="M24" s="37" t="str">
        <f>IF(AND(②解答入力!$D24&lt;&gt;"",②解答入力!N24&lt;&gt;""),IF(②解答入力!$D24=②解答入力!N24,1,0),"")</f>
        <v/>
      </c>
      <c r="N24" s="37" t="str">
        <f>IF(AND(②解答入力!$D24&lt;&gt;"",②解答入力!O24&lt;&gt;""),IF(②解答入力!$D24=②解答入力!O24,1,0),"")</f>
        <v/>
      </c>
      <c r="O24" s="37" t="str">
        <f>IF(AND(②解答入力!$D24&lt;&gt;"",②解答入力!P24&lt;&gt;""),IF(②解答入力!$D24=②解答入力!P24,1,0),"")</f>
        <v/>
      </c>
      <c r="P24" s="37" t="str">
        <f>IF(AND(②解答入力!$D24&lt;&gt;"",②解答入力!Q24&lt;&gt;""),IF(②解答入力!$D24=②解答入力!Q24,1,0),"")</f>
        <v/>
      </c>
      <c r="Q24" s="37" t="str">
        <f>IF(AND(②解答入力!$D24&lt;&gt;"",②解答入力!R24&lt;&gt;""),IF(②解答入力!$D24=②解答入力!R24,1,0),"")</f>
        <v/>
      </c>
      <c r="R24" s="37" t="str">
        <f>IF(AND(②解答入力!$D24&lt;&gt;"",②解答入力!S24&lt;&gt;""),IF(②解答入力!$D24=②解答入力!S24,1,0),"")</f>
        <v/>
      </c>
      <c r="S24" s="37" t="str">
        <f>IF(AND(②解答入力!$D24&lt;&gt;"",②解答入力!T24&lt;&gt;""),IF(②解答入力!$D24=②解答入力!T24,1,0),"")</f>
        <v/>
      </c>
      <c r="T24" s="37" t="str">
        <f>IF(AND(②解答入力!$D24&lt;&gt;"",②解答入力!U24&lt;&gt;""),IF(②解答入力!$D24=②解答入力!U24,1,0),"")</f>
        <v/>
      </c>
      <c r="U24" s="37" t="str">
        <f>IF(AND(②解答入力!$D24&lt;&gt;"",②解答入力!V24&lt;&gt;""),IF(②解答入力!$D24=②解答入力!V24,1,0),"")</f>
        <v/>
      </c>
      <c r="V24" s="37" t="str">
        <f>IF(AND(②解答入力!$D24&lt;&gt;"",②解答入力!W24&lt;&gt;""),IF(②解答入力!$D24=②解答入力!W24,1,0),"")</f>
        <v/>
      </c>
      <c r="W24" s="37" t="str">
        <f>IF(AND(②解答入力!$D24&lt;&gt;"",②解答入力!X24&lt;&gt;""),IF(②解答入力!$D24=②解答入力!X24,1,0),"")</f>
        <v/>
      </c>
      <c r="X24" s="37" t="str">
        <f>IF(AND(②解答入力!$D24&lt;&gt;"",②解答入力!Y24&lt;&gt;""),IF(②解答入力!$D24=②解答入力!Y24,1,0),"")</f>
        <v/>
      </c>
      <c r="Y24" s="37" t="str">
        <f>IF(AND(②解答入力!$D24&lt;&gt;"",②解答入力!Z24&lt;&gt;""),IF(②解答入力!$D24=②解答入力!Z24,1,0),"")</f>
        <v/>
      </c>
      <c r="Z24" s="37" t="str">
        <f>IF(AND(②解答入力!$D24&lt;&gt;"",②解答入力!AA24&lt;&gt;""),IF(②解答入力!$D24=②解答入力!AA24,1,0),"")</f>
        <v/>
      </c>
      <c r="AA24" s="37" t="str">
        <f>IF(AND(②解答入力!$D24&lt;&gt;"",②解答入力!AB24&lt;&gt;""),IF(②解答入力!$D24=②解答入力!AB24,1,0),"")</f>
        <v/>
      </c>
      <c r="AB24" s="37" t="str">
        <f>IF(AND(②解答入力!$D24&lt;&gt;"",②解答入力!AC24&lt;&gt;""),IF(②解答入力!$D24=②解答入力!AC24,1,0),"")</f>
        <v/>
      </c>
      <c r="AC24" s="37" t="str">
        <f>IF(AND(②解答入力!$D24&lt;&gt;"",②解答入力!AD24&lt;&gt;""),IF(②解答入力!$D24=②解答入力!AD24,1,0),"")</f>
        <v/>
      </c>
      <c r="AD24" s="37" t="str">
        <f>IF(AND(②解答入力!$D24&lt;&gt;"",②解答入力!AE24&lt;&gt;""),IF(②解答入力!$D24=②解答入力!AE24,1,0),"")</f>
        <v/>
      </c>
      <c r="AE24" s="37" t="str">
        <f>IF(AND(②解答入力!$D24&lt;&gt;"",②解答入力!AF24&lt;&gt;""),IF(②解答入力!$D24=②解答入力!AF24,1,0),"")</f>
        <v/>
      </c>
      <c r="AF24" s="37" t="str">
        <f>IF(AND(②解答入力!$D24&lt;&gt;"",②解答入力!AG24&lt;&gt;""),IF(②解答入力!$D24=②解答入力!AG24,1,0),"")</f>
        <v/>
      </c>
      <c r="AG24" s="37" t="str">
        <f>IF(AND(②解答入力!$D24&lt;&gt;"",②解答入力!AH24&lt;&gt;""),IF(②解答入力!$D24=②解答入力!AH24,1,0),"")</f>
        <v/>
      </c>
      <c r="AH24" s="37" t="str">
        <f>IF(AND(②解答入力!$D24&lt;&gt;"",②解答入力!AI24&lt;&gt;""),IF(②解答入力!$D24=②解答入力!AI24,1,0),"")</f>
        <v/>
      </c>
      <c r="AI24" s="37" t="str">
        <f>IF(AND(②解答入力!$D24&lt;&gt;"",②解答入力!AJ24&lt;&gt;""),IF(②解答入力!$D24=②解答入力!AJ24,1,0),"")</f>
        <v/>
      </c>
      <c r="AJ24" s="70" t="str">
        <f>IF(AND(②解答入力!$D24&lt;&gt;"",②解答入力!AK24&lt;&gt;""),IF(②解答入力!$D24=②解答入力!AK24,1,0),"")</f>
        <v/>
      </c>
      <c r="AK24" s="37" t="str">
        <f>IF(AND(②解答入力!$D24&lt;&gt;"",②解答入力!AL24&lt;&gt;""),IF(②解答入力!$D24=②解答入力!AL24,1,0),"")</f>
        <v/>
      </c>
      <c r="AL24" s="37" t="str">
        <f>IF(AND(②解答入力!$D24&lt;&gt;"",②解答入力!AM24&lt;&gt;""),IF(②解答入力!$D24=②解答入力!AM24,1,0),"")</f>
        <v/>
      </c>
      <c r="AM24" s="37" t="str">
        <f>IF(AND(②解答入力!$D24&lt;&gt;"",②解答入力!AN24&lt;&gt;""),IF(②解答入力!$D24=②解答入力!AN24,1,0),"")</f>
        <v/>
      </c>
      <c r="AN24" s="37" t="str">
        <f>IF(AND(②解答入力!$D24&lt;&gt;"",②解答入力!AO24&lt;&gt;""),IF(②解答入力!$D24=②解答入力!AO24,1,0),"")</f>
        <v/>
      </c>
      <c r="AO24" s="37" t="str">
        <f>IF(AND(②解答入力!$D24&lt;&gt;"",②解答入力!AP24&lt;&gt;""),IF(②解答入力!$D24=②解答入力!AP24,1,0),"")</f>
        <v/>
      </c>
      <c r="AP24" s="70" t="str">
        <f>IF(AND(②解答入力!$D24&lt;&gt;"",②解答入力!AQ24&lt;&gt;""),IF(②解答入力!$D24=②解答入力!AQ24,1,0),"")</f>
        <v/>
      </c>
      <c r="AQ24" s="86" t="str">
        <f>IF(AND(②解答入力!$D24&lt;&gt;"",②解答入力!AR24&lt;&gt;""),IF(②解答入力!$D24=②解答入力!AR24,1,0),"")</f>
        <v/>
      </c>
      <c r="AR24" s="36">
        <f t="shared" si="0"/>
        <v>0</v>
      </c>
      <c r="AS24" s="37" t="e">
        <f t="shared" si="1"/>
        <v>#DIV/0!</v>
      </c>
      <c r="AT24" s="37">
        <f t="shared" si="2"/>
        <v>0</v>
      </c>
      <c r="AU24" s="56" t="e">
        <f t="shared" si="3"/>
        <v>#DIV/0!</v>
      </c>
    </row>
    <row r="25" spans="1:47" ht="17.100000000000001" customHeight="1">
      <c r="A25" s="274"/>
      <c r="B25" s="526"/>
      <c r="C25" s="107">
        <v>22</v>
      </c>
      <c r="D25" s="36" t="str">
        <f>IF(AND(②解答入力!$D25&lt;&gt;"",②解答入力!E25&lt;&gt;""),IF(②解答入力!$D25=②解答入力!E25,1,0),"")</f>
        <v/>
      </c>
      <c r="E25" s="37" t="str">
        <f>IF(AND(②解答入力!$D25&lt;&gt;"",②解答入力!F25&lt;&gt;""),IF(②解答入力!$D25=②解答入力!F25,1,0),"")</f>
        <v/>
      </c>
      <c r="F25" s="37" t="str">
        <f>IF(AND(②解答入力!$D25&lt;&gt;"",②解答入力!G25&lt;&gt;""),IF(②解答入力!$D25=②解答入力!G25,1,0),"")</f>
        <v/>
      </c>
      <c r="G25" s="37" t="str">
        <f>IF(AND(②解答入力!$D25&lt;&gt;"",②解答入力!H25&lt;&gt;""),IF(②解答入力!$D25=②解答入力!H25,1,0),"")</f>
        <v/>
      </c>
      <c r="H25" s="37" t="str">
        <f>IF(AND(②解答入力!$D25&lt;&gt;"",②解答入力!I25&lt;&gt;""),IF(②解答入力!$D25=②解答入力!I25,1,0),"")</f>
        <v/>
      </c>
      <c r="I25" s="37" t="str">
        <f>IF(AND(②解答入力!$D25&lt;&gt;"",②解答入力!J25&lt;&gt;""),IF(②解答入力!$D25=②解答入力!J25,1,0),"")</f>
        <v/>
      </c>
      <c r="J25" s="37" t="str">
        <f>IF(AND(②解答入力!$D25&lt;&gt;"",②解答入力!K25&lt;&gt;""),IF(②解答入力!$D25=②解答入力!K25,1,0),"")</f>
        <v/>
      </c>
      <c r="K25" s="37" t="str">
        <f>IF(AND(②解答入力!$D25&lt;&gt;"",②解答入力!L25&lt;&gt;""),IF(②解答入力!$D25=②解答入力!L25,1,0),"")</f>
        <v/>
      </c>
      <c r="L25" s="37" t="str">
        <f>IF(AND(②解答入力!$D25&lt;&gt;"",②解答入力!M25&lt;&gt;""),IF(②解答入力!$D25=②解答入力!M25,1,0),"")</f>
        <v/>
      </c>
      <c r="M25" s="37" t="str">
        <f>IF(AND(②解答入力!$D25&lt;&gt;"",②解答入力!N25&lt;&gt;""),IF(②解答入力!$D25=②解答入力!N25,1,0),"")</f>
        <v/>
      </c>
      <c r="N25" s="37" t="str">
        <f>IF(AND(②解答入力!$D25&lt;&gt;"",②解答入力!O25&lt;&gt;""),IF(②解答入力!$D25=②解答入力!O25,1,0),"")</f>
        <v/>
      </c>
      <c r="O25" s="37" t="str">
        <f>IF(AND(②解答入力!$D25&lt;&gt;"",②解答入力!P25&lt;&gt;""),IF(②解答入力!$D25=②解答入力!P25,1,0),"")</f>
        <v/>
      </c>
      <c r="P25" s="37" t="str">
        <f>IF(AND(②解答入力!$D25&lt;&gt;"",②解答入力!Q25&lt;&gt;""),IF(②解答入力!$D25=②解答入力!Q25,1,0),"")</f>
        <v/>
      </c>
      <c r="Q25" s="37" t="str">
        <f>IF(AND(②解答入力!$D25&lt;&gt;"",②解答入力!R25&lt;&gt;""),IF(②解答入力!$D25=②解答入力!R25,1,0),"")</f>
        <v/>
      </c>
      <c r="R25" s="37" t="str">
        <f>IF(AND(②解答入力!$D25&lt;&gt;"",②解答入力!S25&lt;&gt;""),IF(②解答入力!$D25=②解答入力!S25,1,0),"")</f>
        <v/>
      </c>
      <c r="S25" s="37" t="str">
        <f>IF(AND(②解答入力!$D25&lt;&gt;"",②解答入力!T25&lt;&gt;""),IF(②解答入力!$D25=②解答入力!T25,1,0),"")</f>
        <v/>
      </c>
      <c r="T25" s="37" t="str">
        <f>IF(AND(②解答入力!$D25&lt;&gt;"",②解答入力!U25&lt;&gt;""),IF(②解答入力!$D25=②解答入力!U25,1,0),"")</f>
        <v/>
      </c>
      <c r="U25" s="37" t="str">
        <f>IF(AND(②解答入力!$D25&lt;&gt;"",②解答入力!V25&lt;&gt;""),IF(②解答入力!$D25=②解答入力!V25,1,0),"")</f>
        <v/>
      </c>
      <c r="V25" s="37" t="str">
        <f>IF(AND(②解答入力!$D25&lt;&gt;"",②解答入力!W25&lt;&gt;""),IF(②解答入力!$D25=②解答入力!W25,1,0),"")</f>
        <v/>
      </c>
      <c r="W25" s="37" t="str">
        <f>IF(AND(②解答入力!$D25&lt;&gt;"",②解答入力!X25&lt;&gt;""),IF(②解答入力!$D25=②解答入力!X25,1,0),"")</f>
        <v/>
      </c>
      <c r="X25" s="37" t="str">
        <f>IF(AND(②解答入力!$D25&lt;&gt;"",②解答入力!Y25&lt;&gt;""),IF(②解答入力!$D25=②解答入力!Y25,1,0),"")</f>
        <v/>
      </c>
      <c r="Y25" s="37" t="str">
        <f>IF(AND(②解答入力!$D25&lt;&gt;"",②解答入力!Z25&lt;&gt;""),IF(②解答入力!$D25=②解答入力!Z25,1,0),"")</f>
        <v/>
      </c>
      <c r="Z25" s="37" t="str">
        <f>IF(AND(②解答入力!$D25&lt;&gt;"",②解答入力!AA25&lt;&gt;""),IF(②解答入力!$D25=②解答入力!AA25,1,0),"")</f>
        <v/>
      </c>
      <c r="AA25" s="37" t="str">
        <f>IF(AND(②解答入力!$D25&lt;&gt;"",②解答入力!AB25&lt;&gt;""),IF(②解答入力!$D25=②解答入力!AB25,1,0),"")</f>
        <v/>
      </c>
      <c r="AB25" s="37" t="str">
        <f>IF(AND(②解答入力!$D25&lt;&gt;"",②解答入力!AC25&lt;&gt;""),IF(②解答入力!$D25=②解答入力!AC25,1,0),"")</f>
        <v/>
      </c>
      <c r="AC25" s="37" t="str">
        <f>IF(AND(②解答入力!$D25&lt;&gt;"",②解答入力!AD25&lt;&gt;""),IF(②解答入力!$D25=②解答入力!AD25,1,0),"")</f>
        <v/>
      </c>
      <c r="AD25" s="37" t="str">
        <f>IF(AND(②解答入力!$D25&lt;&gt;"",②解答入力!AE25&lt;&gt;""),IF(②解答入力!$D25=②解答入力!AE25,1,0),"")</f>
        <v/>
      </c>
      <c r="AE25" s="37" t="str">
        <f>IF(AND(②解答入力!$D25&lt;&gt;"",②解答入力!AF25&lt;&gt;""),IF(②解答入力!$D25=②解答入力!AF25,1,0),"")</f>
        <v/>
      </c>
      <c r="AF25" s="37" t="str">
        <f>IF(AND(②解答入力!$D25&lt;&gt;"",②解答入力!AG25&lt;&gt;""),IF(②解答入力!$D25=②解答入力!AG25,1,0),"")</f>
        <v/>
      </c>
      <c r="AG25" s="37" t="str">
        <f>IF(AND(②解答入力!$D25&lt;&gt;"",②解答入力!AH25&lt;&gt;""),IF(②解答入力!$D25=②解答入力!AH25,1,0),"")</f>
        <v/>
      </c>
      <c r="AH25" s="37" t="str">
        <f>IF(AND(②解答入力!$D25&lt;&gt;"",②解答入力!AI25&lt;&gt;""),IF(②解答入力!$D25=②解答入力!AI25,1,0),"")</f>
        <v/>
      </c>
      <c r="AI25" s="37" t="str">
        <f>IF(AND(②解答入力!$D25&lt;&gt;"",②解答入力!AJ25&lt;&gt;""),IF(②解答入力!$D25=②解答入力!AJ25,1,0),"")</f>
        <v/>
      </c>
      <c r="AJ25" s="70" t="str">
        <f>IF(AND(②解答入力!$D25&lt;&gt;"",②解答入力!AK25&lt;&gt;""),IF(②解答入力!$D25=②解答入力!AK25,1,0),"")</f>
        <v/>
      </c>
      <c r="AK25" s="37" t="str">
        <f>IF(AND(②解答入力!$D25&lt;&gt;"",②解答入力!AL25&lt;&gt;""),IF(②解答入力!$D25=②解答入力!AL25,1,0),"")</f>
        <v/>
      </c>
      <c r="AL25" s="37" t="str">
        <f>IF(AND(②解答入力!$D25&lt;&gt;"",②解答入力!AM25&lt;&gt;""),IF(②解答入力!$D25=②解答入力!AM25,1,0),"")</f>
        <v/>
      </c>
      <c r="AM25" s="37" t="str">
        <f>IF(AND(②解答入力!$D25&lt;&gt;"",②解答入力!AN25&lt;&gt;""),IF(②解答入力!$D25=②解答入力!AN25,1,0),"")</f>
        <v/>
      </c>
      <c r="AN25" s="37" t="str">
        <f>IF(AND(②解答入力!$D25&lt;&gt;"",②解答入力!AO25&lt;&gt;""),IF(②解答入力!$D25=②解答入力!AO25,1,0),"")</f>
        <v/>
      </c>
      <c r="AO25" s="37" t="str">
        <f>IF(AND(②解答入力!$D25&lt;&gt;"",②解答入力!AP25&lt;&gt;""),IF(②解答入力!$D25=②解答入力!AP25,1,0),"")</f>
        <v/>
      </c>
      <c r="AP25" s="70" t="str">
        <f>IF(AND(②解答入力!$D25&lt;&gt;"",②解答入力!AQ25&lt;&gt;""),IF(②解答入力!$D25=②解答入力!AQ25,1,0),"")</f>
        <v/>
      </c>
      <c r="AQ25" s="86" t="str">
        <f>IF(AND(②解答入力!$D25&lt;&gt;"",②解答入力!AR25&lt;&gt;""),IF(②解答入力!$D25=②解答入力!AR25,1,0),"")</f>
        <v/>
      </c>
      <c r="AR25" s="36">
        <f t="shared" si="0"/>
        <v>0</v>
      </c>
      <c r="AS25" s="37" t="e">
        <f t="shared" si="1"/>
        <v>#DIV/0!</v>
      </c>
      <c r="AT25" s="37">
        <f t="shared" si="2"/>
        <v>0</v>
      </c>
      <c r="AU25" s="56" t="e">
        <f t="shared" si="3"/>
        <v>#DIV/0!</v>
      </c>
    </row>
    <row r="26" spans="1:47" ht="17.100000000000001" customHeight="1">
      <c r="A26" s="274"/>
      <c r="B26" s="526"/>
      <c r="C26" s="107">
        <v>23</v>
      </c>
      <c r="D26" s="36" t="str">
        <f>IF(AND(②解答入力!$D26&lt;&gt;"",②解答入力!E26&lt;&gt;""),IF(②解答入力!$D26=②解答入力!E26,1,0),"")</f>
        <v/>
      </c>
      <c r="E26" s="37" t="str">
        <f>IF(AND(②解答入力!$D26&lt;&gt;"",②解答入力!F26&lt;&gt;""),IF(②解答入力!$D26=②解答入力!F26,1,0),"")</f>
        <v/>
      </c>
      <c r="F26" s="37" t="str">
        <f>IF(AND(②解答入力!$D26&lt;&gt;"",②解答入力!G26&lt;&gt;""),IF(②解答入力!$D26=②解答入力!G26,1,0),"")</f>
        <v/>
      </c>
      <c r="G26" s="37" t="str">
        <f>IF(AND(②解答入力!$D26&lt;&gt;"",②解答入力!H26&lt;&gt;""),IF(②解答入力!$D26=②解答入力!H26,1,0),"")</f>
        <v/>
      </c>
      <c r="H26" s="37" t="str">
        <f>IF(AND(②解答入力!$D26&lt;&gt;"",②解答入力!I26&lt;&gt;""),IF(②解答入力!$D26=②解答入力!I26,1,0),"")</f>
        <v/>
      </c>
      <c r="I26" s="37" t="str">
        <f>IF(AND(②解答入力!$D26&lt;&gt;"",②解答入力!J26&lt;&gt;""),IF(②解答入力!$D26=②解答入力!J26,1,0),"")</f>
        <v/>
      </c>
      <c r="J26" s="37" t="str">
        <f>IF(AND(②解答入力!$D26&lt;&gt;"",②解答入力!K26&lt;&gt;""),IF(②解答入力!$D26=②解答入力!K26,1,0),"")</f>
        <v/>
      </c>
      <c r="K26" s="37" t="str">
        <f>IF(AND(②解答入力!$D26&lt;&gt;"",②解答入力!L26&lt;&gt;""),IF(②解答入力!$D26=②解答入力!L26,1,0),"")</f>
        <v/>
      </c>
      <c r="L26" s="37" t="str">
        <f>IF(AND(②解答入力!$D26&lt;&gt;"",②解答入力!M26&lt;&gt;""),IF(②解答入力!$D26=②解答入力!M26,1,0),"")</f>
        <v/>
      </c>
      <c r="M26" s="37" t="str">
        <f>IF(AND(②解答入力!$D26&lt;&gt;"",②解答入力!N26&lt;&gt;""),IF(②解答入力!$D26=②解答入力!N26,1,0),"")</f>
        <v/>
      </c>
      <c r="N26" s="37" t="str">
        <f>IF(AND(②解答入力!$D26&lt;&gt;"",②解答入力!O26&lt;&gt;""),IF(②解答入力!$D26=②解答入力!O26,1,0),"")</f>
        <v/>
      </c>
      <c r="O26" s="37" t="str">
        <f>IF(AND(②解答入力!$D26&lt;&gt;"",②解答入力!P26&lt;&gt;""),IF(②解答入力!$D26=②解答入力!P26,1,0),"")</f>
        <v/>
      </c>
      <c r="P26" s="37" t="str">
        <f>IF(AND(②解答入力!$D26&lt;&gt;"",②解答入力!Q26&lt;&gt;""),IF(②解答入力!$D26=②解答入力!Q26,1,0),"")</f>
        <v/>
      </c>
      <c r="Q26" s="37" t="str">
        <f>IF(AND(②解答入力!$D26&lt;&gt;"",②解答入力!R26&lt;&gt;""),IF(②解答入力!$D26=②解答入力!R26,1,0),"")</f>
        <v/>
      </c>
      <c r="R26" s="37" t="str">
        <f>IF(AND(②解答入力!$D26&lt;&gt;"",②解答入力!S26&lt;&gt;""),IF(②解答入力!$D26=②解答入力!S26,1,0),"")</f>
        <v/>
      </c>
      <c r="S26" s="37" t="str">
        <f>IF(AND(②解答入力!$D26&lt;&gt;"",②解答入力!T26&lt;&gt;""),IF(②解答入力!$D26=②解答入力!T26,1,0),"")</f>
        <v/>
      </c>
      <c r="T26" s="37" t="str">
        <f>IF(AND(②解答入力!$D26&lt;&gt;"",②解答入力!U26&lt;&gt;""),IF(②解答入力!$D26=②解答入力!U26,1,0),"")</f>
        <v/>
      </c>
      <c r="U26" s="37" t="str">
        <f>IF(AND(②解答入力!$D26&lt;&gt;"",②解答入力!V26&lt;&gt;""),IF(②解答入力!$D26=②解答入力!V26,1,0),"")</f>
        <v/>
      </c>
      <c r="V26" s="37" t="str">
        <f>IF(AND(②解答入力!$D26&lt;&gt;"",②解答入力!W26&lt;&gt;""),IF(②解答入力!$D26=②解答入力!W26,1,0),"")</f>
        <v/>
      </c>
      <c r="W26" s="37" t="str">
        <f>IF(AND(②解答入力!$D26&lt;&gt;"",②解答入力!X26&lt;&gt;""),IF(②解答入力!$D26=②解答入力!X26,1,0),"")</f>
        <v/>
      </c>
      <c r="X26" s="37" t="str">
        <f>IF(AND(②解答入力!$D26&lt;&gt;"",②解答入力!Y26&lt;&gt;""),IF(②解答入力!$D26=②解答入力!Y26,1,0),"")</f>
        <v/>
      </c>
      <c r="Y26" s="37" t="str">
        <f>IF(AND(②解答入力!$D26&lt;&gt;"",②解答入力!Z26&lt;&gt;""),IF(②解答入力!$D26=②解答入力!Z26,1,0),"")</f>
        <v/>
      </c>
      <c r="Z26" s="37" t="str">
        <f>IF(AND(②解答入力!$D26&lt;&gt;"",②解答入力!AA26&lt;&gt;""),IF(②解答入力!$D26=②解答入力!AA26,1,0),"")</f>
        <v/>
      </c>
      <c r="AA26" s="37" t="str">
        <f>IF(AND(②解答入力!$D26&lt;&gt;"",②解答入力!AB26&lt;&gt;""),IF(②解答入力!$D26=②解答入力!AB26,1,0),"")</f>
        <v/>
      </c>
      <c r="AB26" s="37" t="str">
        <f>IF(AND(②解答入力!$D26&lt;&gt;"",②解答入力!AC26&lt;&gt;""),IF(②解答入力!$D26=②解答入力!AC26,1,0),"")</f>
        <v/>
      </c>
      <c r="AC26" s="37" t="str">
        <f>IF(AND(②解答入力!$D26&lt;&gt;"",②解答入力!AD26&lt;&gt;""),IF(②解答入力!$D26=②解答入力!AD26,1,0),"")</f>
        <v/>
      </c>
      <c r="AD26" s="37" t="str">
        <f>IF(AND(②解答入力!$D26&lt;&gt;"",②解答入力!AE26&lt;&gt;""),IF(②解答入力!$D26=②解答入力!AE26,1,0),"")</f>
        <v/>
      </c>
      <c r="AE26" s="37" t="str">
        <f>IF(AND(②解答入力!$D26&lt;&gt;"",②解答入力!AF26&lt;&gt;""),IF(②解答入力!$D26=②解答入力!AF26,1,0),"")</f>
        <v/>
      </c>
      <c r="AF26" s="37" t="str">
        <f>IF(AND(②解答入力!$D26&lt;&gt;"",②解答入力!AG26&lt;&gt;""),IF(②解答入力!$D26=②解答入力!AG26,1,0),"")</f>
        <v/>
      </c>
      <c r="AG26" s="37" t="str">
        <f>IF(AND(②解答入力!$D26&lt;&gt;"",②解答入力!AH26&lt;&gt;""),IF(②解答入力!$D26=②解答入力!AH26,1,0),"")</f>
        <v/>
      </c>
      <c r="AH26" s="37" t="str">
        <f>IF(AND(②解答入力!$D26&lt;&gt;"",②解答入力!AI26&lt;&gt;""),IF(②解答入力!$D26=②解答入力!AI26,1,0),"")</f>
        <v/>
      </c>
      <c r="AI26" s="37" t="str">
        <f>IF(AND(②解答入力!$D26&lt;&gt;"",②解答入力!AJ26&lt;&gt;""),IF(②解答入力!$D26=②解答入力!AJ26,1,0),"")</f>
        <v/>
      </c>
      <c r="AJ26" s="70" t="str">
        <f>IF(AND(②解答入力!$D26&lt;&gt;"",②解答入力!AK26&lt;&gt;""),IF(②解答入力!$D26=②解答入力!AK26,1,0),"")</f>
        <v/>
      </c>
      <c r="AK26" s="37" t="str">
        <f>IF(AND(②解答入力!$D26&lt;&gt;"",②解答入力!AL26&lt;&gt;""),IF(②解答入力!$D26=②解答入力!AL26,1,0),"")</f>
        <v/>
      </c>
      <c r="AL26" s="37" t="str">
        <f>IF(AND(②解答入力!$D26&lt;&gt;"",②解答入力!AM26&lt;&gt;""),IF(②解答入力!$D26=②解答入力!AM26,1,0),"")</f>
        <v/>
      </c>
      <c r="AM26" s="37" t="str">
        <f>IF(AND(②解答入力!$D26&lt;&gt;"",②解答入力!AN26&lt;&gt;""),IF(②解答入力!$D26=②解答入力!AN26,1,0),"")</f>
        <v/>
      </c>
      <c r="AN26" s="37" t="str">
        <f>IF(AND(②解答入力!$D26&lt;&gt;"",②解答入力!AO26&lt;&gt;""),IF(②解答入力!$D26=②解答入力!AO26,1,0),"")</f>
        <v/>
      </c>
      <c r="AO26" s="37" t="str">
        <f>IF(AND(②解答入力!$D26&lt;&gt;"",②解答入力!AP26&lt;&gt;""),IF(②解答入力!$D26=②解答入力!AP26,1,0),"")</f>
        <v/>
      </c>
      <c r="AP26" s="70" t="str">
        <f>IF(AND(②解答入力!$D26&lt;&gt;"",②解答入力!AQ26&lt;&gt;""),IF(②解答入力!$D26=②解答入力!AQ26,1,0),"")</f>
        <v/>
      </c>
      <c r="AQ26" s="86" t="str">
        <f>IF(AND(②解答入力!$D26&lt;&gt;"",②解答入力!AR26&lt;&gt;""),IF(②解答入力!$D26=②解答入力!AR26,1,0),"")</f>
        <v/>
      </c>
      <c r="AR26" s="36">
        <f t="shared" si="0"/>
        <v>0</v>
      </c>
      <c r="AS26" s="37" t="e">
        <f t="shared" si="1"/>
        <v>#DIV/0!</v>
      </c>
      <c r="AT26" s="37">
        <f t="shared" si="2"/>
        <v>0</v>
      </c>
      <c r="AU26" s="56" t="e">
        <f t="shared" si="3"/>
        <v>#DIV/0!</v>
      </c>
    </row>
    <row r="27" spans="1:47" ht="17.100000000000001" customHeight="1">
      <c r="A27" s="274"/>
      <c r="B27" s="526"/>
      <c r="C27" s="107">
        <v>24</v>
      </c>
      <c r="D27" s="36" t="str">
        <f>IF(AND(②解答入力!$D27&lt;&gt;"",②解答入力!E27&lt;&gt;""),IF(②解答入力!$D27=②解答入力!E27,1,0),"")</f>
        <v/>
      </c>
      <c r="E27" s="37" t="str">
        <f>IF(AND(②解答入力!$D27&lt;&gt;"",②解答入力!F27&lt;&gt;""),IF(②解答入力!$D27=②解答入力!F27,1,0),"")</f>
        <v/>
      </c>
      <c r="F27" s="37" t="str">
        <f>IF(AND(②解答入力!$D27&lt;&gt;"",②解答入力!G27&lt;&gt;""),IF(②解答入力!$D27=②解答入力!G27,1,0),"")</f>
        <v/>
      </c>
      <c r="G27" s="37" t="str">
        <f>IF(AND(②解答入力!$D27&lt;&gt;"",②解答入力!H27&lt;&gt;""),IF(②解答入力!$D27=②解答入力!H27,1,0),"")</f>
        <v/>
      </c>
      <c r="H27" s="37" t="str">
        <f>IF(AND(②解答入力!$D27&lt;&gt;"",②解答入力!I27&lt;&gt;""),IF(②解答入力!$D27=②解答入力!I27,1,0),"")</f>
        <v/>
      </c>
      <c r="I27" s="37" t="str">
        <f>IF(AND(②解答入力!$D27&lt;&gt;"",②解答入力!J27&lt;&gt;""),IF(②解答入力!$D27=②解答入力!J27,1,0),"")</f>
        <v/>
      </c>
      <c r="J27" s="37" t="str">
        <f>IF(AND(②解答入力!$D27&lt;&gt;"",②解答入力!K27&lt;&gt;""),IF(②解答入力!$D27=②解答入力!K27,1,0),"")</f>
        <v/>
      </c>
      <c r="K27" s="37" t="str">
        <f>IF(AND(②解答入力!$D27&lt;&gt;"",②解答入力!L27&lt;&gt;""),IF(②解答入力!$D27=②解答入力!L27,1,0),"")</f>
        <v/>
      </c>
      <c r="L27" s="37" t="str">
        <f>IF(AND(②解答入力!$D27&lt;&gt;"",②解答入力!M27&lt;&gt;""),IF(②解答入力!$D27=②解答入力!M27,1,0),"")</f>
        <v/>
      </c>
      <c r="M27" s="37" t="str">
        <f>IF(AND(②解答入力!$D27&lt;&gt;"",②解答入力!N27&lt;&gt;""),IF(②解答入力!$D27=②解答入力!N27,1,0),"")</f>
        <v/>
      </c>
      <c r="N27" s="37" t="str">
        <f>IF(AND(②解答入力!$D27&lt;&gt;"",②解答入力!O27&lt;&gt;""),IF(②解答入力!$D27=②解答入力!O27,1,0),"")</f>
        <v/>
      </c>
      <c r="O27" s="37" t="str">
        <f>IF(AND(②解答入力!$D27&lt;&gt;"",②解答入力!P27&lt;&gt;""),IF(②解答入力!$D27=②解答入力!P27,1,0),"")</f>
        <v/>
      </c>
      <c r="P27" s="37" t="str">
        <f>IF(AND(②解答入力!$D27&lt;&gt;"",②解答入力!Q27&lt;&gt;""),IF(②解答入力!$D27=②解答入力!Q27,1,0),"")</f>
        <v/>
      </c>
      <c r="Q27" s="37" t="str">
        <f>IF(AND(②解答入力!$D27&lt;&gt;"",②解答入力!R27&lt;&gt;""),IF(②解答入力!$D27=②解答入力!R27,1,0),"")</f>
        <v/>
      </c>
      <c r="R27" s="37" t="str">
        <f>IF(AND(②解答入力!$D27&lt;&gt;"",②解答入力!S27&lt;&gt;""),IF(②解答入力!$D27=②解答入力!S27,1,0),"")</f>
        <v/>
      </c>
      <c r="S27" s="37" t="str">
        <f>IF(AND(②解答入力!$D27&lt;&gt;"",②解答入力!T27&lt;&gt;""),IF(②解答入力!$D27=②解答入力!T27,1,0),"")</f>
        <v/>
      </c>
      <c r="T27" s="37" t="str">
        <f>IF(AND(②解答入力!$D27&lt;&gt;"",②解答入力!U27&lt;&gt;""),IF(②解答入力!$D27=②解答入力!U27,1,0),"")</f>
        <v/>
      </c>
      <c r="U27" s="37" t="str">
        <f>IF(AND(②解答入力!$D27&lt;&gt;"",②解答入力!V27&lt;&gt;""),IF(②解答入力!$D27=②解答入力!V27,1,0),"")</f>
        <v/>
      </c>
      <c r="V27" s="37" t="str">
        <f>IF(AND(②解答入力!$D27&lt;&gt;"",②解答入力!W27&lt;&gt;""),IF(②解答入力!$D27=②解答入力!W27,1,0),"")</f>
        <v/>
      </c>
      <c r="W27" s="37" t="str">
        <f>IF(AND(②解答入力!$D27&lt;&gt;"",②解答入力!X27&lt;&gt;""),IF(②解答入力!$D27=②解答入力!X27,1,0),"")</f>
        <v/>
      </c>
      <c r="X27" s="37" t="str">
        <f>IF(AND(②解答入力!$D27&lt;&gt;"",②解答入力!Y27&lt;&gt;""),IF(②解答入力!$D27=②解答入力!Y27,1,0),"")</f>
        <v/>
      </c>
      <c r="Y27" s="37" t="str">
        <f>IF(AND(②解答入力!$D27&lt;&gt;"",②解答入力!Z27&lt;&gt;""),IF(②解答入力!$D27=②解答入力!Z27,1,0),"")</f>
        <v/>
      </c>
      <c r="Z27" s="37" t="str">
        <f>IF(AND(②解答入力!$D27&lt;&gt;"",②解答入力!AA27&lt;&gt;""),IF(②解答入力!$D27=②解答入力!AA27,1,0),"")</f>
        <v/>
      </c>
      <c r="AA27" s="37" t="str">
        <f>IF(AND(②解答入力!$D27&lt;&gt;"",②解答入力!AB27&lt;&gt;""),IF(②解答入力!$D27=②解答入力!AB27,1,0),"")</f>
        <v/>
      </c>
      <c r="AB27" s="37" t="str">
        <f>IF(AND(②解答入力!$D27&lt;&gt;"",②解答入力!AC27&lt;&gt;""),IF(②解答入力!$D27=②解答入力!AC27,1,0),"")</f>
        <v/>
      </c>
      <c r="AC27" s="37" t="str">
        <f>IF(AND(②解答入力!$D27&lt;&gt;"",②解答入力!AD27&lt;&gt;""),IF(②解答入力!$D27=②解答入力!AD27,1,0),"")</f>
        <v/>
      </c>
      <c r="AD27" s="37" t="str">
        <f>IF(AND(②解答入力!$D27&lt;&gt;"",②解答入力!AE27&lt;&gt;""),IF(②解答入力!$D27=②解答入力!AE27,1,0),"")</f>
        <v/>
      </c>
      <c r="AE27" s="37" t="str">
        <f>IF(AND(②解答入力!$D27&lt;&gt;"",②解答入力!AF27&lt;&gt;""),IF(②解答入力!$D27=②解答入力!AF27,1,0),"")</f>
        <v/>
      </c>
      <c r="AF27" s="37" t="str">
        <f>IF(AND(②解答入力!$D27&lt;&gt;"",②解答入力!AG27&lt;&gt;""),IF(②解答入力!$D27=②解答入力!AG27,1,0),"")</f>
        <v/>
      </c>
      <c r="AG27" s="37" t="str">
        <f>IF(AND(②解答入力!$D27&lt;&gt;"",②解答入力!AH27&lt;&gt;""),IF(②解答入力!$D27=②解答入力!AH27,1,0),"")</f>
        <v/>
      </c>
      <c r="AH27" s="37" t="str">
        <f>IF(AND(②解答入力!$D27&lt;&gt;"",②解答入力!AI27&lt;&gt;""),IF(②解答入力!$D27=②解答入力!AI27,1,0),"")</f>
        <v/>
      </c>
      <c r="AI27" s="37" t="str">
        <f>IF(AND(②解答入力!$D27&lt;&gt;"",②解答入力!AJ27&lt;&gt;""),IF(②解答入力!$D27=②解答入力!AJ27,1,0),"")</f>
        <v/>
      </c>
      <c r="AJ27" s="70" t="str">
        <f>IF(AND(②解答入力!$D27&lt;&gt;"",②解答入力!AK27&lt;&gt;""),IF(②解答入力!$D27=②解答入力!AK27,1,0),"")</f>
        <v/>
      </c>
      <c r="AK27" s="37" t="str">
        <f>IF(AND(②解答入力!$D27&lt;&gt;"",②解答入力!AL27&lt;&gt;""),IF(②解答入力!$D27=②解答入力!AL27,1,0),"")</f>
        <v/>
      </c>
      <c r="AL27" s="37" t="str">
        <f>IF(AND(②解答入力!$D27&lt;&gt;"",②解答入力!AM27&lt;&gt;""),IF(②解答入力!$D27=②解答入力!AM27,1,0),"")</f>
        <v/>
      </c>
      <c r="AM27" s="37" t="str">
        <f>IF(AND(②解答入力!$D27&lt;&gt;"",②解答入力!AN27&lt;&gt;""),IF(②解答入力!$D27=②解答入力!AN27,1,0),"")</f>
        <v/>
      </c>
      <c r="AN27" s="37" t="str">
        <f>IF(AND(②解答入力!$D27&lt;&gt;"",②解答入力!AO27&lt;&gt;""),IF(②解答入力!$D27=②解答入力!AO27,1,0),"")</f>
        <v/>
      </c>
      <c r="AO27" s="37" t="str">
        <f>IF(AND(②解答入力!$D27&lt;&gt;"",②解答入力!AP27&lt;&gt;""),IF(②解答入力!$D27=②解答入力!AP27,1,0),"")</f>
        <v/>
      </c>
      <c r="AP27" s="70" t="str">
        <f>IF(AND(②解答入力!$D27&lt;&gt;"",②解答入力!AQ27&lt;&gt;""),IF(②解答入力!$D27=②解答入力!AQ27,1,0),"")</f>
        <v/>
      </c>
      <c r="AQ27" s="86" t="str">
        <f>IF(AND(②解答入力!$D27&lt;&gt;"",②解答入力!AR27&lt;&gt;""),IF(②解答入力!$D27=②解答入力!AR27,1,0),"")</f>
        <v/>
      </c>
      <c r="AR27" s="36">
        <f t="shared" si="0"/>
        <v>0</v>
      </c>
      <c r="AS27" s="37" t="e">
        <f t="shared" si="1"/>
        <v>#DIV/0!</v>
      </c>
      <c r="AT27" s="37">
        <f t="shared" si="2"/>
        <v>0</v>
      </c>
      <c r="AU27" s="56" t="e">
        <f t="shared" si="3"/>
        <v>#DIV/0!</v>
      </c>
    </row>
    <row r="28" spans="1:47" ht="17.100000000000001" customHeight="1">
      <c r="A28" s="274"/>
      <c r="B28" s="526"/>
      <c r="C28" s="107">
        <v>25</v>
      </c>
      <c r="D28" s="36" t="str">
        <f>IF(AND(②解答入力!$D28&lt;&gt;"",②解答入力!E28&lt;&gt;""),IF(②解答入力!$D28=②解答入力!E28,1,0),"")</f>
        <v/>
      </c>
      <c r="E28" s="37" t="str">
        <f>IF(AND(②解答入力!$D28&lt;&gt;"",②解答入力!F28&lt;&gt;""),IF(②解答入力!$D28=②解答入力!F28,1,0),"")</f>
        <v/>
      </c>
      <c r="F28" s="37" t="str">
        <f>IF(AND(②解答入力!$D28&lt;&gt;"",②解答入力!G28&lt;&gt;""),IF(②解答入力!$D28=②解答入力!G28,1,0),"")</f>
        <v/>
      </c>
      <c r="G28" s="37" t="str">
        <f>IF(AND(②解答入力!$D28&lt;&gt;"",②解答入力!H28&lt;&gt;""),IF(②解答入力!$D28=②解答入力!H28,1,0),"")</f>
        <v/>
      </c>
      <c r="H28" s="37" t="str">
        <f>IF(AND(②解答入力!$D28&lt;&gt;"",②解答入力!I28&lt;&gt;""),IF(②解答入力!$D28=②解答入力!I28,1,0),"")</f>
        <v/>
      </c>
      <c r="I28" s="37" t="str">
        <f>IF(AND(②解答入力!$D28&lt;&gt;"",②解答入力!J28&lt;&gt;""),IF(②解答入力!$D28=②解答入力!J28,1,0),"")</f>
        <v/>
      </c>
      <c r="J28" s="37" t="str">
        <f>IF(AND(②解答入力!$D28&lt;&gt;"",②解答入力!K28&lt;&gt;""),IF(②解答入力!$D28=②解答入力!K28,1,0),"")</f>
        <v/>
      </c>
      <c r="K28" s="37" t="str">
        <f>IF(AND(②解答入力!$D28&lt;&gt;"",②解答入力!L28&lt;&gt;""),IF(②解答入力!$D28=②解答入力!L28,1,0),"")</f>
        <v/>
      </c>
      <c r="L28" s="37" t="str">
        <f>IF(AND(②解答入力!$D28&lt;&gt;"",②解答入力!M28&lt;&gt;""),IF(②解答入力!$D28=②解答入力!M28,1,0),"")</f>
        <v/>
      </c>
      <c r="M28" s="37" t="str">
        <f>IF(AND(②解答入力!$D28&lt;&gt;"",②解答入力!N28&lt;&gt;""),IF(②解答入力!$D28=②解答入力!N28,1,0),"")</f>
        <v/>
      </c>
      <c r="N28" s="37" t="str">
        <f>IF(AND(②解答入力!$D28&lt;&gt;"",②解答入力!O28&lt;&gt;""),IF(②解答入力!$D28=②解答入力!O28,1,0),"")</f>
        <v/>
      </c>
      <c r="O28" s="37" t="str">
        <f>IF(AND(②解答入力!$D28&lt;&gt;"",②解答入力!P28&lt;&gt;""),IF(②解答入力!$D28=②解答入力!P28,1,0),"")</f>
        <v/>
      </c>
      <c r="P28" s="37" t="str">
        <f>IF(AND(②解答入力!$D28&lt;&gt;"",②解答入力!Q28&lt;&gt;""),IF(②解答入力!$D28=②解答入力!Q28,1,0),"")</f>
        <v/>
      </c>
      <c r="Q28" s="37" t="str">
        <f>IF(AND(②解答入力!$D28&lt;&gt;"",②解答入力!R28&lt;&gt;""),IF(②解答入力!$D28=②解答入力!R28,1,0),"")</f>
        <v/>
      </c>
      <c r="R28" s="37" t="str">
        <f>IF(AND(②解答入力!$D28&lt;&gt;"",②解答入力!S28&lt;&gt;""),IF(②解答入力!$D28=②解答入力!S28,1,0),"")</f>
        <v/>
      </c>
      <c r="S28" s="37" t="str">
        <f>IF(AND(②解答入力!$D28&lt;&gt;"",②解答入力!T28&lt;&gt;""),IF(②解答入力!$D28=②解答入力!T28,1,0),"")</f>
        <v/>
      </c>
      <c r="T28" s="37" t="str">
        <f>IF(AND(②解答入力!$D28&lt;&gt;"",②解答入力!U28&lt;&gt;""),IF(②解答入力!$D28=②解答入力!U28,1,0),"")</f>
        <v/>
      </c>
      <c r="U28" s="37" t="str">
        <f>IF(AND(②解答入力!$D28&lt;&gt;"",②解答入力!V28&lt;&gt;""),IF(②解答入力!$D28=②解答入力!V28,1,0),"")</f>
        <v/>
      </c>
      <c r="V28" s="37" t="str">
        <f>IF(AND(②解答入力!$D28&lt;&gt;"",②解答入力!W28&lt;&gt;""),IF(②解答入力!$D28=②解答入力!W28,1,0),"")</f>
        <v/>
      </c>
      <c r="W28" s="37" t="str">
        <f>IF(AND(②解答入力!$D28&lt;&gt;"",②解答入力!X28&lt;&gt;""),IF(②解答入力!$D28=②解答入力!X28,1,0),"")</f>
        <v/>
      </c>
      <c r="X28" s="37" t="str">
        <f>IF(AND(②解答入力!$D28&lt;&gt;"",②解答入力!Y28&lt;&gt;""),IF(②解答入力!$D28=②解答入力!Y28,1,0),"")</f>
        <v/>
      </c>
      <c r="Y28" s="37" t="str">
        <f>IF(AND(②解答入力!$D28&lt;&gt;"",②解答入力!Z28&lt;&gt;""),IF(②解答入力!$D28=②解答入力!Z28,1,0),"")</f>
        <v/>
      </c>
      <c r="Z28" s="37" t="str">
        <f>IF(AND(②解答入力!$D28&lt;&gt;"",②解答入力!AA28&lt;&gt;""),IF(②解答入力!$D28=②解答入力!AA28,1,0),"")</f>
        <v/>
      </c>
      <c r="AA28" s="37" t="str">
        <f>IF(AND(②解答入力!$D28&lt;&gt;"",②解答入力!AB28&lt;&gt;""),IF(②解答入力!$D28=②解答入力!AB28,1,0),"")</f>
        <v/>
      </c>
      <c r="AB28" s="37" t="str">
        <f>IF(AND(②解答入力!$D28&lt;&gt;"",②解答入力!AC28&lt;&gt;""),IF(②解答入力!$D28=②解答入力!AC28,1,0),"")</f>
        <v/>
      </c>
      <c r="AC28" s="37" t="str">
        <f>IF(AND(②解答入力!$D28&lt;&gt;"",②解答入力!AD28&lt;&gt;""),IF(②解答入力!$D28=②解答入力!AD28,1,0),"")</f>
        <v/>
      </c>
      <c r="AD28" s="37" t="str">
        <f>IF(AND(②解答入力!$D28&lt;&gt;"",②解答入力!AE28&lt;&gt;""),IF(②解答入力!$D28=②解答入力!AE28,1,0),"")</f>
        <v/>
      </c>
      <c r="AE28" s="37" t="str">
        <f>IF(AND(②解答入力!$D28&lt;&gt;"",②解答入力!AF28&lt;&gt;""),IF(②解答入力!$D28=②解答入力!AF28,1,0),"")</f>
        <v/>
      </c>
      <c r="AF28" s="37" t="str">
        <f>IF(AND(②解答入力!$D28&lt;&gt;"",②解答入力!AG28&lt;&gt;""),IF(②解答入力!$D28=②解答入力!AG28,1,0),"")</f>
        <v/>
      </c>
      <c r="AG28" s="37" t="str">
        <f>IF(AND(②解答入力!$D28&lt;&gt;"",②解答入力!AH28&lt;&gt;""),IF(②解答入力!$D28=②解答入力!AH28,1,0),"")</f>
        <v/>
      </c>
      <c r="AH28" s="37" t="str">
        <f>IF(AND(②解答入力!$D28&lt;&gt;"",②解答入力!AI28&lt;&gt;""),IF(②解答入力!$D28=②解答入力!AI28,1,0),"")</f>
        <v/>
      </c>
      <c r="AI28" s="37" t="str">
        <f>IF(AND(②解答入力!$D28&lt;&gt;"",②解答入力!AJ28&lt;&gt;""),IF(②解答入力!$D28=②解答入力!AJ28,1,0),"")</f>
        <v/>
      </c>
      <c r="AJ28" s="70" t="str">
        <f>IF(AND(②解答入力!$D28&lt;&gt;"",②解答入力!AK28&lt;&gt;""),IF(②解答入力!$D28=②解答入力!AK28,1,0),"")</f>
        <v/>
      </c>
      <c r="AK28" s="37" t="str">
        <f>IF(AND(②解答入力!$D28&lt;&gt;"",②解答入力!AL28&lt;&gt;""),IF(②解答入力!$D28=②解答入力!AL28,1,0),"")</f>
        <v/>
      </c>
      <c r="AL28" s="37" t="str">
        <f>IF(AND(②解答入力!$D28&lt;&gt;"",②解答入力!AM28&lt;&gt;""),IF(②解答入力!$D28=②解答入力!AM28,1,0),"")</f>
        <v/>
      </c>
      <c r="AM28" s="37" t="str">
        <f>IF(AND(②解答入力!$D28&lt;&gt;"",②解答入力!AN28&lt;&gt;""),IF(②解答入力!$D28=②解答入力!AN28,1,0),"")</f>
        <v/>
      </c>
      <c r="AN28" s="37" t="str">
        <f>IF(AND(②解答入力!$D28&lt;&gt;"",②解答入力!AO28&lt;&gt;""),IF(②解答入力!$D28=②解答入力!AO28,1,0),"")</f>
        <v/>
      </c>
      <c r="AO28" s="37" t="str">
        <f>IF(AND(②解答入力!$D28&lt;&gt;"",②解答入力!AP28&lt;&gt;""),IF(②解答入力!$D28=②解答入力!AP28,1,0),"")</f>
        <v/>
      </c>
      <c r="AP28" s="70" t="str">
        <f>IF(AND(②解答入力!$D28&lt;&gt;"",②解答入力!AQ28&lt;&gt;""),IF(②解答入力!$D28=②解答入力!AQ28,1,0),"")</f>
        <v/>
      </c>
      <c r="AQ28" s="86" t="str">
        <f>IF(AND(②解答入力!$D28&lt;&gt;"",②解答入力!AR28&lt;&gt;""),IF(②解答入力!$D28=②解答入力!AR28,1,0),"")</f>
        <v/>
      </c>
      <c r="AR28" s="36">
        <f t="shared" si="0"/>
        <v>0</v>
      </c>
      <c r="AS28" s="37" t="e">
        <f t="shared" si="1"/>
        <v>#DIV/0!</v>
      </c>
      <c r="AT28" s="37">
        <f t="shared" si="2"/>
        <v>0</v>
      </c>
      <c r="AU28" s="56" t="e">
        <f t="shared" si="3"/>
        <v>#DIV/0!</v>
      </c>
    </row>
    <row r="29" spans="1:47" ht="17.100000000000001" customHeight="1">
      <c r="A29" s="274"/>
      <c r="B29" s="526"/>
      <c r="C29" s="110">
        <v>26</v>
      </c>
      <c r="D29" s="38" t="str">
        <f>IF(AND(②解答入力!$D29&lt;&gt;"",②解答入力!E29&lt;&gt;""),IF(②解答入力!$D29=②解答入力!E29,1,0),"")</f>
        <v/>
      </c>
      <c r="E29" s="39" t="str">
        <f>IF(AND(②解答入力!$D29&lt;&gt;"",②解答入力!F29&lt;&gt;""),IF(②解答入力!$D29=②解答入力!F29,1,0),"")</f>
        <v/>
      </c>
      <c r="F29" s="39" t="str">
        <f>IF(AND(②解答入力!$D29&lt;&gt;"",②解答入力!G29&lt;&gt;""),IF(②解答入力!$D29=②解答入力!G29,1,0),"")</f>
        <v/>
      </c>
      <c r="G29" s="39" t="str">
        <f>IF(AND(②解答入力!$D29&lt;&gt;"",②解答入力!H29&lt;&gt;""),IF(②解答入力!$D29=②解答入力!H29,1,0),"")</f>
        <v/>
      </c>
      <c r="H29" s="39" t="str">
        <f>IF(AND(②解答入力!$D29&lt;&gt;"",②解答入力!I29&lt;&gt;""),IF(②解答入力!$D29=②解答入力!I29,1,0),"")</f>
        <v/>
      </c>
      <c r="I29" s="39" t="str">
        <f>IF(AND(②解答入力!$D29&lt;&gt;"",②解答入力!J29&lt;&gt;""),IF(②解答入力!$D29=②解答入力!J29,1,0),"")</f>
        <v/>
      </c>
      <c r="J29" s="39" t="str">
        <f>IF(AND(②解答入力!$D29&lt;&gt;"",②解答入力!K29&lt;&gt;""),IF(②解答入力!$D29=②解答入力!K29,1,0),"")</f>
        <v/>
      </c>
      <c r="K29" s="39" t="str">
        <f>IF(AND(②解答入力!$D29&lt;&gt;"",②解答入力!L29&lt;&gt;""),IF(②解答入力!$D29=②解答入力!L29,1,0),"")</f>
        <v/>
      </c>
      <c r="L29" s="39" t="str">
        <f>IF(AND(②解答入力!$D29&lt;&gt;"",②解答入力!M29&lt;&gt;""),IF(②解答入力!$D29=②解答入力!M29,1,0),"")</f>
        <v/>
      </c>
      <c r="M29" s="39" t="str">
        <f>IF(AND(②解答入力!$D29&lt;&gt;"",②解答入力!N29&lt;&gt;""),IF(②解答入力!$D29=②解答入力!N29,1,0),"")</f>
        <v/>
      </c>
      <c r="N29" s="39" t="str">
        <f>IF(AND(②解答入力!$D29&lt;&gt;"",②解答入力!O29&lt;&gt;""),IF(②解答入力!$D29=②解答入力!O29,1,0),"")</f>
        <v/>
      </c>
      <c r="O29" s="39" t="str">
        <f>IF(AND(②解答入力!$D29&lt;&gt;"",②解答入力!P29&lt;&gt;""),IF(②解答入力!$D29=②解答入力!P29,1,0),"")</f>
        <v/>
      </c>
      <c r="P29" s="39" t="str">
        <f>IF(AND(②解答入力!$D29&lt;&gt;"",②解答入力!Q29&lt;&gt;""),IF(②解答入力!$D29=②解答入力!Q29,1,0),"")</f>
        <v/>
      </c>
      <c r="Q29" s="39" t="str">
        <f>IF(AND(②解答入力!$D29&lt;&gt;"",②解答入力!R29&lt;&gt;""),IF(②解答入力!$D29=②解答入力!R29,1,0),"")</f>
        <v/>
      </c>
      <c r="R29" s="39" t="str">
        <f>IF(AND(②解答入力!$D29&lt;&gt;"",②解答入力!S29&lt;&gt;""),IF(②解答入力!$D29=②解答入力!S29,1,0),"")</f>
        <v/>
      </c>
      <c r="S29" s="39" t="str">
        <f>IF(AND(②解答入力!$D29&lt;&gt;"",②解答入力!T29&lt;&gt;""),IF(②解答入力!$D29=②解答入力!T29,1,0),"")</f>
        <v/>
      </c>
      <c r="T29" s="39" t="str">
        <f>IF(AND(②解答入力!$D29&lt;&gt;"",②解答入力!U29&lt;&gt;""),IF(②解答入力!$D29=②解答入力!U29,1,0),"")</f>
        <v/>
      </c>
      <c r="U29" s="39" t="str">
        <f>IF(AND(②解答入力!$D29&lt;&gt;"",②解答入力!V29&lt;&gt;""),IF(②解答入力!$D29=②解答入力!V29,1,0),"")</f>
        <v/>
      </c>
      <c r="V29" s="39" t="str">
        <f>IF(AND(②解答入力!$D29&lt;&gt;"",②解答入力!W29&lt;&gt;""),IF(②解答入力!$D29=②解答入力!W29,1,0),"")</f>
        <v/>
      </c>
      <c r="W29" s="39" t="str">
        <f>IF(AND(②解答入力!$D29&lt;&gt;"",②解答入力!X29&lt;&gt;""),IF(②解答入力!$D29=②解答入力!X29,1,0),"")</f>
        <v/>
      </c>
      <c r="X29" s="39" t="str">
        <f>IF(AND(②解答入力!$D29&lt;&gt;"",②解答入力!Y29&lt;&gt;""),IF(②解答入力!$D29=②解答入力!Y29,1,0),"")</f>
        <v/>
      </c>
      <c r="Y29" s="39" t="str">
        <f>IF(AND(②解答入力!$D29&lt;&gt;"",②解答入力!Z29&lt;&gt;""),IF(②解答入力!$D29=②解答入力!Z29,1,0),"")</f>
        <v/>
      </c>
      <c r="Z29" s="39" t="str">
        <f>IF(AND(②解答入力!$D29&lt;&gt;"",②解答入力!AA29&lt;&gt;""),IF(②解答入力!$D29=②解答入力!AA29,1,0),"")</f>
        <v/>
      </c>
      <c r="AA29" s="39" t="str">
        <f>IF(AND(②解答入力!$D29&lt;&gt;"",②解答入力!AB29&lt;&gt;""),IF(②解答入力!$D29=②解答入力!AB29,1,0),"")</f>
        <v/>
      </c>
      <c r="AB29" s="39" t="str">
        <f>IF(AND(②解答入力!$D29&lt;&gt;"",②解答入力!AC29&lt;&gt;""),IF(②解答入力!$D29=②解答入力!AC29,1,0),"")</f>
        <v/>
      </c>
      <c r="AC29" s="39" t="str">
        <f>IF(AND(②解答入力!$D29&lt;&gt;"",②解答入力!AD29&lt;&gt;""),IF(②解答入力!$D29=②解答入力!AD29,1,0),"")</f>
        <v/>
      </c>
      <c r="AD29" s="39" t="str">
        <f>IF(AND(②解答入力!$D29&lt;&gt;"",②解答入力!AE29&lt;&gt;""),IF(②解答入力!$D29=②解答入力!AE29,1,0),"")</f>
        <v/>
      </c>
      <c r="AE29" s="39" t="str">
        <f>IF(AND(②解答入力!$D29&lt;&gt;"",②解答入力!AF29&lt;&gt;""),IF(②解答入力!$D29=②解答入力!AF29,1,0),"")</f>
        <v/>
      </c>
      <c r="AF29" s="39" t="str">
        <f>IF(AND(②解答入力!$D29&lt;&gt;"",②解答入力!AG29&lt;&gt;""),IF(②解答入力!$D29=②解答入力!AG29,1,0),"")</f>
        <v/>
      </c>
      <c r="AG29" s="39" t="str">
        <f>IF(AND(②解答入力!$D29&lt;&gt;"",②解答入力!AH29&lt;&gt;""),IF(②解答入力!$D29=②解答入力!AH29,1,0),"")</f>
        <v/>
      </c>
      <c r="AH29" s="39" t="str">
        <f>IF(AND(②解答入力!$D29&lt;&gt;"",②解答入力!AI29&lt;&gt;""),IF(②解答入力!$D29=②解答入力!AI29,1,0),"")</f>
        <v/>
      </c>
      <c r="AI29" s="39" t="str">
        <f>IF(AND(②解答入力!$D29&lt;&gt;"",②解答入力!AJ29&lt;&gt;""),IF(②解答入力!$D29=②解答入力!AJ29,1,0),"")</f>
        <v/>
      </c>
      <c r="AJ29" s="71" t="str">
        <f>IF(AND(②解答入力!$D29&lt;&gt;"",②解答入力!AK29&lt;&gt;""),IF(②解答入力!$D29=②解答入力!AK29,1,0),"")</f>
        <v/>
      </c>
      <c r="AK29" s="39" t="str">
        <f>IF(AND(②解答入力!$D29&lt;&gt;"",②解答入力!AL29&lt;&gt;""),IF(②解答入力!$D29=②解答入力!AL29,1,0),"")</f>
        <v/>
      </c>
      <c r="AL29" s="39" t="str">
        <f>IF(AND(②解答入力!$D29&lt;&gt;"",②解答入力!AM29&lt;&gt;""),IF(②解答入力!$D29=②解答入力!AM29,1,0),"")</f>
        <v/>
      </c>
      <c r="AM29" s="39" t="str">
        <f>IF(AND(②解答入力!$D29&lt;&gt;"",②解答入力!AN29&lt;&gt;""),IF(②解答入力!$D29=②解答入力!AN29,1,0),"")</f>
        <v/>
      </c>
      <c r="AN29" s="39" t="str">
        <f>IF(AND(②解答入力!$D29&lt;&gt;"",②解答入力!AO29&lt;&gt;""),IF(②解答入力!$D29=②解答入力!AO29,1,0),"")</f>
        <v/>
      </c>
      <c r="AO29" s="39" t="str">
        <f>IF(AND(②解答入力!$D29&lt;&gt;"",②解答入力!AP29&lt;&gt;""),IF(②解答入力!$D29=②解答入力!AP29,1,0),"")</f>
        <v/>
      </c>
      <c r="AP29" s="71" t="str">
        <f>IF(AND(②解答入力!$D29&lt;&gt;"",②解答入力!AQ29&lt;&gt;""),IF(②解答入力!$D29=②解答入力!AQ29,1,0),"")</f>
        <v/>
      </c>
      <c r="AQ29" s="87" t="str">
        <f>IF(AND(②解答入力!$D29&lt;&gt;"",②解答入力!AR29&lt;&gt;""),IF(②解答入力!$D29=②解答入力!AR29,1,0),"")</f>
        <v/>
      </c>
      <c r="AR29" s="38">
        <f t="shared" si="0"/>
        <v>0</v>
      </c>
      <c r="AS29" s="39" t="e">
        <f t="shared" si="1"/>
        <v>#DIV/0!</v>
      </c>
      <c r="AT29" s="39">
        <f t="shared" si="2"/>
        <v>0</v>
      </c>
      <c r="AU29" s="83" t="e">
        <f t="shared" si="3"/>
        <v>#DIV/0!</v>
      </c>
    </row>
    <row r="30" spans="1:47" ht="17.100000000000001" customHeight="1">
      <c r="A30" s="274"/>
      <c r="B30" s="526"/>
      <c r="C30" s="112">
        <v>27</v>
      </c>
      <c r="D30" s="46" t="str">
        <f>IF(AND(②解答入力!$D30&lt;&gt;"",②解答入力!E30&lt;&gt;""),IF(②解答入力!$D30=②解答入力!E30,1,0),"")</f>
        <v/>
      </c>
      <c r="E30" s="47" t="str">
        <f>IF(AND(②解答入力!$D30&lt;&gt;"",②解答入力!F30&lt;&gt;""),IF(②解答入力!$D30=②解答入力!F30,1,0),"")</f>
        <v/>
      </c>
      <c r="F30" s="47" t="str">
        <f>IF(AND(②解答入力!$D30&lt;&gt;"",②解答入力!G30&lt;&gt;""),IF(②解答入力!$D30=②解答入力!G30,1,0),"")</f>
        <v/>
      </c>
      <c r="G30" s="47" t="str">
        <f>IF(AND(②解答入力!$D30&lt;&gt;"",②解答入力!H30&lt;&gt;""),IF(②解答入力!$D30=②解答入力!H30,1,0),"")</f>
        <v/>
      </c>
      <c r="H30" s="47" t="str">
        <f>IF(AND(②解答入力!$D30&lt;&gt;"",②解答入力!I30&lt;&gt;""),IF(②解答入力!$D30=②解答入力!I30,1,0),"")</f>
        <v/>
      </c>
      <c r="I30" s="47" t="str">
        <f>IF(AND(②解答入力!$D30&lt;&gt;"",②解答入力!J30&lt;&gt;""),IF(②解答入力!$D30=②解答入力!J30,1,0),"")</f>
        <v/>
      </c>
      <c r="J30" s="47" t="str">
        <f>IF(AND(②解答入力!$D30&lt;&gt;"",②解答入力!K30&lt;&gt;""),IF(②解答入力!$D30=②解答入力!K30,1,0),"")</f>
        <v/>
      </c>
      <c r="K30" s="47" t="str">
        <f>IF(AND(②解答入力!$D30&lt;&gt;"",②解答入力!L30&lt;&gt;""),IF(②解答入力!$D30=②解答入力!L30,1,0),"")</f>
        <v/>
      </c>
      <c r="L30" s="47" t="str">
        <f>IF(AND(②解答入力!$D30&lt;&gt;"",②解答入力!M30&lt;&gt;""),IF(②解答入力!$D30=②解答入力!M30,1,0),"")</f>
        <v/>
      </c>
      <c r="M30" s="47" t="str">
        <f>IF(AND(②解答入力!$D30&lt;&gt;"",②解答入力!N30&lt;&gt;""),IF(②解答入力!$D30=②解答入力!N30,1,0),"")</f>
        <v/>
      </c>
      <c r="N30" s="47" t="str">
        <f>IF(AND(②解答入力!$D30&lt;&gt;"",②解答入力!O30&lt;&gt;""),IF(②解答入力!$D30=②解答入力!O30,1,0),"")</f>
        <v/>
      </c>
      <c r="O30" s="47" t="str">
        <f>IF(AND(②解答入力!$D30&lt;&gt;"",②解答入力!P30&lt;&gt;""),IF(②解答入力!$D30=②解答入力!P30,1,0),"")</f>
        <v/>
      </c>
      <c r="P30" s="47" t="str">
        <f>IF(AND(②解答入力!$D30&lt;&gt;"",②解答入力!Q30&lt;&gt;""),IF(②解答入力!$D30=②解答入力!Q30,1,0),"")</f>
        <v/>
      </c>
      <c r="Q30" s="47" t="str">
        <f>IF(AND(②解答入力!$D30&lt;&gt;"",②解答入力!R30&lt;&gt;""),IF(②解答入力!$D30=②解答入力!R30,1,0),"")</f>
        <v/>
      </c>
      <c r="R30" s="47" t="str">
        <f>IF(AND(②解答入力!$D30&lt;&gt;"",②解答入力!S30&lt;&gt;""),IF(②解答入力!$D30=②解答入力!S30,1,0),"")</f>
        <v/>
      </c>
      <c r="S30" s="47" t="str">
        <f>IF(AND(②解答入力!$D30&lt;&gt;"",②解答入力!T30&lt;&gt;""),IF(②解答入力!$D30=②解答入力!T30,1,0),"")</f>
        <v/>
      </c>
      <c r="T30" s="47" t="str">
        <f>IF(AND(②解答入力!$D30&lt;&gt;"",②解答入力!U30&lt;&gt;""),IF(②解答入力!$D30=②解答入力!U30,1,0),"")</f>
        <v/>
      </c>
      <c r="U30" s="47" t="str">
        <f>IF(AND(②解答入力!$D30&lt;&gt;"",②解答入力!V30&lt;&gt;""),IF(②解答入力!$D30=②解答入力!V30,1,0),"")</f>
        <v/>
      </c>
      <c r="V30" s="47" t="str">
        <f>IF(AND(②解答入力!$D30&lt;&gt;"",②解答入力!W30&lt;&gt;""),IF(②解答入力!$D30=②解答入力!W30,1,0),"")</f>
        <v/>
      </c>
      <c r="W30" s="47" t="str">
        <f>IF(AND(②解答入力!$D30&lt;&gt;"",②解答入力!X30&lt;&gt;""),IF(②解答入力!$D30=②解答入力!X30,1,0),"")</f>
        <v/>
      </c>
      <c r="X30" s="47" t="str">
        <f>IF(AND(②解答入力!$D30&lt;&gt;"",②解答入力!Y30&lt;&gt;""),IF(②解答入力!$D30=②解答入力!Y30,1,0),"")</f>
        <v/>
      </c>
      <c r="Y30" s="47" t="str">
        <f>IF(AND(②解答入力!$D30&lt;&gt;"",②解答入力!Z30&lt;&gt;""),IF(②解答入力!$D30=②解答入力!Z30,1,0),"")</f>
        <v/>
      </c>
      <c r="Z30" s="47" t="str">
        <f>IF(AND(②解答入力!$D30&lt;&gt;"",②解答入力!AA30&lt;&gt;""),IF(②解答入力!$D30=②解答入力!AA30,1,0),"")</f>
        <v/>
      </c>
      <c r="AA30" s="47" t="str">
        <f>IF(AND(②解答入力!$D30&lt;&gt;"",②解答入力!AB30&lt;&gt;""),IF(②解答入力!$D30=②解答入力!AB30,1,0),"")</f>
        <v/>
      </c>
      <c r="AB30" s="47" t="str">
        <f>IF(AND(②解答入力!$D30&lt;&gt;"",②解答入力!AC30&lt;&gt;""),IF(②解答入力!$D30=②解答入力!AC30,1,0),"")</f>
        <v/>
      </c>
      <c r="AC30" s="47" t="str">
        <f>IF(AND(②解答入力!$D30&lt;&gt;"",②解答入力!AD30&lt;&gt;""),IF(②解答入力!$D30=②解答入力!AD30,1,0),"")</f>
        <v/>
      </c>
      <c r="AD30" s="47" t="str">
        <f>IF(AND(②解答入力!$D30&lt;&gt;"",②解答入力!AE30&lt;&gt;""),IF(②解答入力!$D30=②解答入力!AE30,1,0),"")</f>
        <v/>
      </c>
      <c r="AE30" s="47" t="str">
        <f>IF(AND(②解答入力!$D30&lt;&gt;"",②解答入力!AF30&lt;&gt;""),IF(②解答入力!$D30=②解答入力!AF30,1,0),"")</f>
        <v/>
      </c>
      <c r="AF30" s="47" t="str">
        <f>IF(AND(②解答入力!$D30&lt;&gt;"",②解答入力!AG30&lt;&gt;""),IF(②解答入力!$D30=②解答入力!AG30,1,0),"")</f>
        <v/>
      </c>
      <c r="AG30" s="47" t="str">
        <f>IF(AND(②解答入力!$D30&lt;&gt;"",②解答入力!AH30&lt;&gt;""),IF(②解答入力!$D30=②解答入力!AH30,1,0),"")</f>
        <v/>
      </c>
      <c r="AH30" s="47" t="str">
        <f>IF(AND(②解答入力!$D30&lt;&gt;"",②解答入力!AI30&lt;&gt;""),IF(②解答入力!$D30=②解答入力!AI30,1,0),"")</f>
        <v/>
      </c>
      <c r="AI30" s="47" t="str">
        <f>IF(AND(②解答入力!$D30&lt;&gt;"",②解答入力!AJ30&lt;&gt;""),IF(②解答入力!$D30=②解答入力!AJ30,1,0),"")</f>
        <v/>
      </c>
      <c r="AJ30" s="74" t="str">
        <f>IF(AND(②解答入力!$D30&lt;&gt;"",②解答入力!AK30&lt;&gt;""),IF(②解答入力!$D30=②解答入力!AK30,1,0),"")</f>
        <v/>
      </c>
      <c r="AK30" s="47" t="str">
        <f>IF(AND(②解答入力!$D30&lt;&gt;"",②解答入力!AL30&lt;&gt;""),IF(②解答入力!$D30=②解答入力!AL30,1,0),"")</f>
        <v/>
      </c>
      <c r="AL30" s="47" t="str">
        <f>IF(AND(②解答入力!$D30&lt;&gt;"",②解答入力!AM30&lt;&gt;""),IF(②解答入力!$D30=②解答入力!AM30,1,0),"")</f>
        <v/>
      </c>
      <c r="AM30" s="47" t="str">
        <f>IF(AND(②解答入力!$D30&lt;&gt;"",②解答入力!AN30&lt;&gt;""),IF(②解答入力!$D30=②解答入力!AN30,1,0),"")</f>
        <v/>
      </c>
      <c r="AN30" s="47" t="str">
        <f>IF(AND(②解答入力!$D30&lt;&gt;"",②解答入力!AO30&lt;&gt;""),IF(②解答入力!$D30=②解答入力!AO30,1,0),"")</f>
        <v/>
      </c>
      <c r="AO30" s="47" t="str">
        <f>IF(AND(②解答入力!$D30&lt;&gt;"",②解答入力!AP30&lt;&gt;""),IF(②解答入力!$D30=②解答入力!AP30,1,0),"")</f>
        <v/>
      </c>
      <c r="AP30" s="74" t="str">
        <f>IF(AND(②解答入力!$D30&lt;&gt;"",②解答入力!AQ30&lt;&gt;""),IF(②解答入力!$D30=②解答入力!AQ30,1,0),"")</f>
        <v/>
      </c>
      <c r="AQ30" s="92" t="str">
        <f>IF(AND(②解答入力!$D30&lt;&gt;"",②解答入力!AR30&lt;&gt;""),IF(②解答入力!$D30=②解答入力!AR30,1,0),"")</f>
        <v/>
      </c>
      <c r="AR30" s="46">
        <f t="shared" si="0"/>
        <v>0</v>
      </c>
      <c r="AS30" s="47" t="e">
        <f t="shared" si="1"/>
        <v>#DIV/0!</v>
      </c>
      <c r="AT30" s="47">
        <f t="shared" si="2"/>
        <v>0</v>
      </c>
      <c r="AU30" s="97" t="e">
        <f t="shared" si="3"/>
        <v>#DIV/0!</v>
      </c>
    </row>
    <row r="31" spans="1:47" ht="17.100000000000001" customHeight="1">
      <c r="A31" s="274"/>
      <c r="B31" s="526"/>
      <c r="C31" s="107">
        <v>28</v>
      </c>
      <c r="D31" s="36" t="str">
        <f>IF(AND(②解答入力!$D31&lt;&gt;"",②解答入力!E31&lt;&gt;""),IF(②解答入力!$D31=②解答入力!E31,1,0),"")</f>
        <v/>
      </c>
      <c r="E31" s="37" t="str">
        <f>IF(AND(②解答入力!$D31&lt;&gt;"",②解答入力!F31&lt;&gt;""),IF(②解答入力!$D31=②解答入力!F31,1,0),"")</f>
        <v/>
      </c>
      <c r="F31" s="37" t="str">
        <f>IF(AND(②解答入力!$D31&lt;&gt;"",②解答入力!G31&lt;&gt;""),IF(②解答入力!$D31=②解答入力!G31,1,0),"")</f>
        <v/>
      </c>
      <c r="G31" s="37" t="str">
        <f>IF(AND(②解答入力!$D31&lt;&gt;"",②解答入力!H31&lt;&gt;""),IF(②解答入力!$D31=②解答入力!H31,1,0),"")</f>
        <v/>
      </c>
      <c r="H31" s="37" t="str">
        <f>IF(AND(②解答入力!$D31&lt;&gt;"",②解答入力!I31&lt;&gt;""),IF(②解答入力!$D31=②解答入力!I31,1,0),"")</f>
        <v/>
      </c>
      <c r="I31" s="37" t="str">
        <f>IF(AND(②解答入力!$D31&lt;&gt;"",②解答入力!J31&lt;&gt;""),IF(②解答入力!$D31=②解答入力!J31,1,0),"")</f>
        <v/>
      </c>
      <c r="J31" s="37" t="str">
        <f>IF(AND(②解答入力!$D31&lt;&gt;"",②解答入力!K31&lt;&gt;""),IF(②解答入力!$D31=②解答入力!K31,1,0),"")</f>
        <v/>
      </c>
      <c r="K31" s="37" t="str">
        <f>IF(AND(②解答入力!$D31&lt;&gt;"",②解答入力!L31&lt;&gt;""),IF(②解答入力!$D31=②解答入力!L31,1,0),"")</f>
        <v/>
      </c>
      <c r="L31" s="37" t="str">
        <f>IF(AND(②解答入力!$D31&lt;&gt;"",②解答入力!M31&lt;&gt;""),IF(②解答入力!$D31=②解答入力!M31,1,0),"")</f>
        <v/>
      </c>
      <c r="M31" s="37" t="str">
        <f>IF(AND(②解答入力!$D31&lt;&gt;"",②解答入力!N31&lt;&gt;""),IF(②解答入力!$D31=②解答入力!N31,1,0),"")</f>
        <v/>
      </c>
      <c r="N31" s="37" t="str">
        <f>IF(AND(②解答入力!$D31&lt;&gt;"",②解答入力!O31&lt;&gt;""),IF(②解答入力!$D31=②解答入力!O31,1,0),"")</f>
        <v/>
      </c>
      <c r="O31" s="37" t="str">
        <f>IF(AND(②解答入力!$D31&lt;&gt;"",②解答入力!P31&lt;&gt;""),IF(②解答入力!$D31=②解答入力!P31,1,0),"")</f>
        <v/>
      </c>
      <c r="P31" s="37" t="str">
        <f>IF(AND(②解答入力!$D31&lt;&gt;"",②解答入力!Q31&lt;&gt;""),IF(②解答入力!$D31=②解答入力!Q31,1,0),"")</f>
        <v/>
      </c>
      <c r="Q31" s="37" t="str">
        <f>IF(AND(②解答入力!$D31&lt;&gt;"",②解答入力!R31&lt;&gt;""),IF(②解答入力!$D31=②解答入力!R31,1,0),"")</f>
        <v/>
      </c>
      <c r="R31" s="37" t="str">
        <f>IF(AND(②解答入力!$D31&lt;&gt;"",②解答入力!S31&lt;&gt;""),IF(②解答入力!$D31=②解答入力!S31,1,0),"")</f>
        <v/>
      </c>
      <c r="S31" s="37" t="str">
        <f>IF(AND(②解答入力!$D31&lt;&gt;"",②解答入力!T31&lt;&gt;""),IF(②解答入力!$D31=②解答入力!T31,1,0),"")</f>
        <v/>
      </c>
      <c r="T31" s="37" t="str">
        <f>IF(AND(②解答入力!$D31&lt;&gt;"",②解答入力!U31&lt;&gt;""),IF(②解答入力!$D31=②解答入力!U31,1,0),"")</f>
        <v/>
      </c>
      <c r="U31" s="37" t="str">
        <f>IF(AND(②解答入力!$D31&lt;&gt;"",②解答入力!V31&lt;&gt;""),IF(②解答入力!$D31=②解答入力!V31,1,0),"")</f>
        <v/>
      </c>
      <c r="V31" s="37" t="str">
        <f>IF(AND(②解答入力!$D31&lt;&gt;"",②解答入力!W31&lt;&gt;""),IF(②解答入力!$D31=②解答入力!W31,1,0),"")</f>
        <v/>
      </c>
      <c r="W31" s="37" t="str">
        <f>IF(AND(②解答入力!$D31&lt;&gt;"",②解答入力!X31&lt;&gt;""),IF(②解答入力!$D31=②解答入力!X31,1,0),"")</f>
        <v/>
      </c>
      <c r="X31" s="37" t="str">
        <f>IF(AND(②解答入力!$D31&lt;&gt;"",②解答入力!Y31&lt;&gt;""),IF(②解答入力!$D31=②解答入力!Y31,1,0),"")</f>
        <v/>
      </c>
      <c r="Y31" s="37" t="str">
        <f>IF(AND(②解答入力!$D31&lt;&gt;"",②解答入力!Z31&lt;&gt;""),IF(②解答入力!$D31=②解答入力!Z31,1,0),"")</f>
        <v/>
      </c>
      <c r="Z31" s="37" t="str">
        <f>IF(AND(②解答入力!$D31&lt;&gt;"",②解答入力!AA31&lt;&gt;""),IF(②解答入力!$D31=②解答入力!AA31,1,0),"")</f>
        <v/>
      </c>
      <c r="AA31" s="37" t="str">
        <f>IF(AND(②解答入力!$D31&lt;&gt;"",②解答入力!AB31&lt;&gt;""),IF(②解答入力!$D31=②解答入力!AB31,1,0),"")</f>
        <v/>
      </c>
      <c r="AB31" s="37" t="str">
        <f>IF(AND(②解答入力!$D31&lt;&gt;"",②解答入力!AC31&lt;&gt;""),IF(②解答入力!$D31=②解答入力!AC31,1,0),"")</f>
        <v/>
      </c>
      <c r="AC31" s="37" t="str">
        <f>IF(AND(②解答入力!$D31&lt;&gt;"",②解答入力!AD31&lt;&gt;""),IF(②解答入力!$D31=②解答入力!AD31,1,0),"")</f>
        <v/>
      </c>
      <c r="AD31" s="37" t="str">
        <f>IF(AND(②解答入力!$D31&lt;&gt;"",②解答入力!AE31&lt;&gt;""),IF(②解答入力!$D31=②解答入力!AE31,1,0),"")</f>
        <v/>
      </c>
      <c r="AE31" s="37" t="str">
        <f>IF(AND(②解答入力!$D31&lt;&gt;"",②解答入力!AF31&lt;&gt;""),IF(②解答入力!$D31=②解答入力!AF31,1,0),"")</f>
        <v/>
      </c>
      <c r="AF31" s="37" t="str">
        <f>IF(AND(②解答入力!$D31&lt;&gt;"",②解答入力!AG31&lt;&gt;""),IF(②解答入力!$D31=②解答入力!AG31,1,0),"")</f>
        <v/>
      </c>
      <c r="AG31" s="37" t="str">
        <f>IF(AND(②解答入力!$D31&lt;&gt;"",②解答入力!AH31&lt;&gt;""),IF(②解答入力!$D31=②解答入力!AH31,1,0),"")</f>
        <v/>
      </c>
      <c r="AH31" s="37" t="str">
        <f>IF(AND(②解答入力!$D31&lt;&gt;"",②解答入力!AI31&lt;&gt;""),IF(②解答入力!$D31=②解答入力!AI31,1,0),"")</f>
        <v/>
      </c>
      <c r="AI31" s="37" t="str">
        <f>IF(AND(②解答入力!$D31&lt;&gt;"",②解答入力!AJ31&lt;&gt;""),IF(②解答入力!$D31=②解答入力!AJ31,1,0),"")</f>
        <v/>
      </c>
      <c r="AJ31" s="70" t="str">
        <f>IF(AND(②解答入力!$D31&lt;&gt;"",②解答入力!AK31&lt;&gt;""),IF(②解答入力!$D31=②解答入力!AK31,1,0),"")</f>
        <v/>
      </c>
      <c r="AK31" s="37" t="str">
        <f>IF(AND(②解答入力!$D31&lt;&gt;"",②解答入力!AL31&lt;&gt;""),IF(②解答入力!$D31=②解答入力!AL31,1,0),"")</f>
        <v/>
      </c>
      <c r="AL31" s="37" t="str">
        <f>IF(AND(②解答入力!$D31&lt;&gt;"",②解答入力!AM31&lt;&gt;""),IF(②解答入力!$D31=②解答入力!AM31,1,0),"")</f>
        <v/>
      </c>
      <c r="AM31" s="37" t="str">
        <f>IF(AND(②解答入力!$D31&lt;&gt;"",②解答入力!AN31&lt;&gt;""),IF(②解答入力!$D31=②解答入力!AN31,1,0),"")</f>
        <v/>
      </c>
      <c r="AN31" s="37" t="str">
        <f>IF(AND(②解答入力!$D31&lt;&gt;"",②解答入力!AO31&lt;&gt;""),IF(②解答入力!$D31=②解答入力!AO31,1,0),"")</f>
        <v/>
      </c>
      <c r="AO31" s="37" t="str">
        <f>IF(AND(②解答入力!$D31&lt;&gt;"",②解答入力!AP31&lt;&gt;""),IF(②解答入力!$D31=②解答入力!AP31,1,0),"")</f>
        <v/>
      </c>
      <c r="AP31" s="70" t="str">
        <f>IF(AND(②解答入力!$D31&lt;&gt;"",②解答入力!AQ31&lt;&gt;""),IF(②解答入力!$D31=②解答入力!AQ31,1,0),"")</f>
        <v/>
      </c>
      <c r="AQ31" s="86" t="str">
        <f>IF(AND(②解答入力!$D31&lt;&gt;"",②解答入力!AR31&lt;&gt;""),IF(②解答入力!$D31=②解答入力!AR31,1,0),"")</f>
        <v/>
      </c>
      <c r="AR31" s="36">
        <f t="shared" si="0"/>
        <v>0</v>
      </c>
      <c r="AS31" s="37" t="e">
        <f t="shared" si="1"/>
        <v>#DIV/0!</v>
      </c>
      <c r="AT31" s="37">
        <f t="shared" si="2"/>
        <v>0</v>
      </c>
      <c r="AU31" s="56" t="e">
        <f t="shared" si="3"/>
        <v>#DIV/0!</v>
      </c>
    </row>
    <row r="32" spans="1:47" ht="17.100000000000001" customHeight="1">
      <c r="A32" s="274"/>
      <c r="B32" s="526"/>
      <c r="C32" s="107">
        <v>29</v>
      </c>
      <c r="D32" s="36" t="str">
        <f>IF(AND(②解答入力!$D32&lt;&gt;"",②解答入力!E32&lt;&gt;""),IF(②解答入力!$D32=②解答入力!E32,1,0),"")</f>
        <v/>
      </c>
      <c r="E32" s="37" t="str">
        <f>IF(AND(②解答入力!$D32&lt;&gt;"",②解答入力!F32&lt;&gt;""),IF(②解答入力!$D32=②解答入力!F32,1,0),"")</f>
        <v/>
      </c>
      <c r="F32" s="37" t="str">
        <f>IF(AND(②解答入力!$D32&lt;&gt;"",②解答入力!G32&lt;&gt;""),IF(②解答入力!$D32=②解答入力!G32,1,0),"")</f>
        <v/>
      </c>
      <c r="G32" s="37" t="str">
        <f>IF(AND(②解答入力!$D32&lt;&gt;"",②解答入力!H32&lt;&gt;""),IF(②解答入力!$D32=②解答入力!H32,1,0),"")</f>
        <v/>
      </c>
      <c r="H32" s="37" t="str">
        <f>IF(AND(②解答入力!$D32&lt;&gt;"",②解答入力!I32&lt;&gt;""),IF(②解答入力!$D32=②解答入力!I32,1,0),"")</f>
        <v/>
      </c>
      <c r="I32" s="37" t="str">
        <f>IF(AND(②解答入力!$D32&lt;&gt;"",②解答入力!J32&lt;&gt;""),IF(②解答入力!$D32=②解答入力!J32,1,0),"")</f>
        <v/>
      </c>
      <c r="J32" s="37" t="str">
        <f>IF(AND(②解答入力!$D32&lt;&gt;"",②解答入力!K32&lt;&gt;""),IF(②解答入力!$D32=②解答入力!K32,1,0),"")</f>
        <v/>
      </c>
      <c r="K32" s="37" t="str">
        <f>IF(AND(②解答入力!$D32&lt;&gt;"",②解答入力!L32&lt;&gt;""),IF(②解答入力!$D32=②解答入力!L32,1,0),"")</f>
        <v/>
      </c>
      <c r="L32" s="37" t="str">
        <f>IF(AND(②解答入力!$D32&lt;&gt;"",②解答入力!M32&lt;&gt;""),IF(②解答入力!$D32=②解答入力!M32,1,0),"")</f>
        <v/>
      </c>
      <c r="M32" s="37" t="str">
        <f>IF(AND(②解答入力!$D32&lt;&gt;"",②解答入力!N32&lt;&gt;""),IF(②解答入力!$D32=②解答入力!N32,1,0),"")</f>
        <v/>
      </c>
      <c r="N32" s="37" t="str">
        <f>IF(AND(②解答入力!$D32&lt;&gt;"",②解答入力!O32&lt;&gt;""),IF(②解答入力!$D32=②解答入力!O32,1,0),"")</f>
        <v/>
      </c>
      <c r="O32" s="37" t="str">
        <f>IF(AND(②解答入力!$D32&lt;&gt;"",②解答入力!P32&lt;&gt;""),IF(②解答入力!$D32=②解答入力!P32,1,0),"")</f>
        <v/>
      </c>
      <c r="P32" s="37" t="str">
        <f>IF(AND(②解答入力!$D32&lt;&gt;"",②解答入力!Q32&lt;&gt;""),IF(②解答入力!$D32=②解答入力!Q32,1,0),"")</f>
        <v/>
      </c>
      <c r="Q32" s="37" t="str">
        <f>IF(AND(②解答入力!$D32&lt;&gt;"",②解答入力!R32&lt;&gt;""),IF(②解答入力!$D32=②解答入力!R32,1,0),"")</f>
        <v/>
      </c>
      <c r="R32" s="37" t="str">
        <f>IF(AND(②解答入力!$D32&lt;&gt;"",②解答入力!S32&lt;&gt;""),IF(②解答入力!$D32=②解答入力!S32,1,0),"")</f>
        <v/>
      </c>
      <c r="S32" s="37" t="str">
        <f>IF(AND(②解答入力!$D32&lt;&gt;"",②解答入力!T32&lt;&gt;""),IF(②解答入力!$D32=②解答入力!T32,1,0),"")</f>
        <v/>
      </c>
      <c r="T32" s="37" t="str">
        <f>IF(AND(②解答入力!$D32&lt;&gt;"",②解答入力!U32&lt;&gt;""),IF(②解答入力!$D32=②解答入力!U32,1,0),"")</f>
        <v/>
      </c>
      <c r="U32" s="37" t="str">
        <f>IF(AND(②解答入力!$D32&lt;&gt;"",②解答入力!V32&lt;&gt;""),IF(②解答入力!$D32=②解答入力!V32,1,0),"")</f>
        <v/>
      </c>
      <c r="V32" s="37" t="str">
        <f>IF(AND(②解答入力!$D32&lt;&gt;"",②解答入力!W32&lt;&gt;""),IF(②解答入力!$D32=②解答入力!W32,1,0),"")</f>
        <v/>
      </c>
      <c r="W32" s="37" t="str">
        <f>IF(AND(②解答入力!$D32&lt;&gt;"",②解答入力!X32&lt;&gt;""),IF(②解答入力!$D32=②解答入力!X32,1,0),"")</f>
        <v/>
      </c>
      <c r="X32" s="37" t="str">
        <f>IF(AND(②解答入力!$D32&lt;&gt;"",②解答入力!Y32&lt;&gt;""),IF(②解答入力!$D32=②解答入力!Y32,1,0),"")</f>
        <v/>
      </c>
      <c r="Y32" s="37" t="str">
        <f>IF(AND(②解答入力!$D32&lt;&gt;"",②解答入力!Z32&lt;&gt;""),IF(②解答入力!$D32=②解答入力!Z32,1,0),"")</f>
        <v/>
      </c>
      <c r="Z32" s="37" t="str">
        <f>IF(AND(②解答入力!$D32&lt;&gt;"",②解答入力!AA32&lt;&gt;""),IF(②解答入力!$D32=②解答入力!AA32,1,0),"")</f>
        <v/>
      </c>
      <c r="AA32" s="37" t="str">
        <f>IF(AND(②解答入力!$D32&lt;&gt;"",②解答入力!AB32&lt;&gt;""),IF(②解答入力!$D32=②解答入力!AB32,1,0),"")</f>
        <v/>
      </c>
      <c r="AB32" s="37" t="str">
        <f>IF(AND(②解答入力!$D32&lt;&gt;"",②解答入力!AC32&lt;&gt;""),IF(②解答入力!$D32=②解答入力!AC32,1,0),"")</f>
        <v/>
      </c>
      <c r="AC32" s="37" t="str">
        <f>IF(AND(②解答入力!$D32&lt;&gt;"",②解答入力!AD32&lt;&gt;""),IF(②解答入力!$D32=②解答入力!AD32,1,0),"")</f>
        <v/>
      </c>
      <c r="AD32" s="37" t="str">
        <f>IF(AND(②解答入力!$D32&lt;&gt;"",②解答入力!AE32&lt;&gt;""),IF(②解答入力!$D32=②解答入力!AE32,1,0),"")</f>
        <v/>
      </c>
      <c r="AE32" s="37" t="str">
        <f>IF(AND(②解答入力!$D32&lt;&gt;"",②解答入力!AF32&lt;&gt;""),IF(②解答入力!$D32=②解答入力!AF32,1,0),"")</f>
        <v/>
      </c>
      <c r="AF32" s="37" t="str">
        <f>IF(AND(②解答入力!$D32&lt;&gt;"",②解答入力!AG32&lt;&gt;""),IF(②解答入力!$D32=②解答入力!AG32,1,0),"")</f>
        <v/>
      </c>
      <c r="AG32" s="37" t="str">
        <f>IF(AND(②解答入力!$D32&lt;&gt;"",②解答入力!AH32&lt;&gt;""),IF(②解答入力!$D32=②解答入力!AH32,1,0),"")</f>
        <v/>
      </c>
      <c r="AH32" s="37" t="str">
        <f>IF(AND(②解答入力!$D32&lt;&gt;"",②解答入力!AI32&lt;&gt;""),IF(②解答入力!$D32=②解答入力!AI32,1,0),"")</f>
        <v/>
      </c>
      <c r="AI32" s="37" t="str">
        <f>IF(AND(②解答入力!$D32&lt;&gt;"",②解答入力!AJ32&lt;&gt;""),IF(②解答入力!$D32=②解答入力!AJ32,1,0),"")</f>
        <v/>
      </c>
      <c r="AJ32" s="70" t="str">
        <f>IF(AND(②解答入力!$D32&lt;&gt;"",②解答入力!AK32&lt;&gt;""),IF(②解答入力!$D32=②解答入力!AK32,1,0),"")</f>
        <v/>
      </c>
      <c r="AK32" s="37" t="str">
        <f>IF(AND(②解答入力!$D32&lt;&gt;"",②解答入力!AL32&lt;&gt;""),IF(②解答入力!$D32=②解答入力!AL32,1,0),"")</f>
        <v/>
      </c>
      <c r="AL32" s="37" t="str">
        <f>IF(AND(②解答入力!$D32&lt;&gt;"",②解答入力!AM32&lt;&gt;""),IF(②解答入力!$D32=②解答入力!AM32,1,0),"")</f>
        <v/>
      </c>
      <c r="AM32" s="37" t="str">
        <f>IF(AND(②解答入力!$D32&lt;&gt;"",②解答入力!AN32&lt;&gt;""),IF(②解答入力!$D32=②解答入力!AN32,1,0),"")</f>
        <v/>
      </c>
      <c r="AN32" s="37" t="str">
        <f>IF(AND(②解答入力!$D32&lt;&gt;"",②解答入力!AO32&lt;&gt;""),IF(②解答入力!$D32=②解答入力!AO32,1,0),"")</f>
        <v/>
      </c>
      <c r="AO32" s="37" t="str">
        <f>IF(AND(②解答入力!$D32&lt;&gt;"",②解答入力!AP32&lt;&gt;""),IF(②解答入力!$D32=②解答入力!AP32,1,0),"")</f>
        <v/>
      </c>
      <c r="AP32" s="70" t="str">
        <f>IF(AND(②解答入力!$D32&lt;&gt;"",②解答入力!AQ32&lt;&gt;""),IF(②解答入力!$D32=②解答入力!AQ32,1,0),"")</f>
        <v/>
      </c>
      <c r="AQ32" s="86" t="str">
        <f>IF(AND(②解答入力!$D32&lt;&gt;"",②解答入力!AR32&lt;&gt;""),IF(②解答入力!$D32=②解答入力!AR32,1,0),"")</f>
        <v/>
      </c>
      <c r="AR32" s="36">
        <f t="shared" si="0"/>
        <v>0</v>
      </c>
      <c r="AS32" s="37" t="e">
        <f t="shared" si="1"/>
        <v>#DIV/0!</v>
      </c>
      <c r="AT32" s="37">
        <f t="shared" si="2"/>
        <v>0</v>
      </c>
      <c r="AU32" s="56" t="e">
        <f t="shared" si="3"/>
        <v>#DIV/0!</v>
      </c>
    </row>
    <row r="33" spans="1:47" ht="17.100000000000001" customHeight="1">
      <c r="A33" s="274"/>
      <c r="B33" s="527"/>
      <c r="C33" s="107">
        <v>30</v>
      </c>
      <c r="D33" s="36" t="str">
        <f>IF(AND(②解答入力!$D33&lt;&gt;"",②解答入力!E33&lt;&gt;""),IF(②解答入力!$D33=②解答入力!E33,1,0),"")</f>
        <v/>
      </c>
      <c r="E33" s="37" t="str">
        <f>IF(AND(②解答入力!$D33&lt;&gt;"",②解答入力!F33&lt;&gt;""),IF(②解答入力!$D33=②解答入力!F33,1,0),"")</f>
        <v/>
      </c>
      <c r="F33" s="37" t="str">
        <f>IF(AND(②解答入力!$D33&lt;&gt;"",②解答入力!G33&lt;&gt;""),IF(②解答入力!$D33=②解答入力!G33,1,0),"")</f>
        <v/>
      </c>
      <c r="G33" s="37" t="str">
        <f>IF(AND(②解答入力!$D33&lt;&gt;"",②解答入力!H33&lt;&gt;""),IF(②解答入力!$D33=②解答入力!H33,1,0),"")</f>
        <v/>
      </c>
      <c r="H33" s="37" t="str">
        <f>IF(AND(②解答入力!$D33&lt;&gt;"",②解答入力!I33&lt;&gt;""),IF(②解答入力!$D33=②解答入力!I33,1,0),"")</f>
        <v/>
      </c>
      <c r="I33" s="37" t="str">
        <f>IF(AND(②解答入力!$D33&lt;&gt;"",②解答入力!J33&lt;&gt;""),IF(②解答入力!$D33=②解答入力!J33,1,0),"")</f>
        <v/>
      </c>
      <c r="J33" s="37" t="str">
        <f>IF(AND(②解答入力!$D33&lt;&gt;"",②解答入力!K33&lt;&gt;""),IF(②解答入力!$D33=②解答入力!K33,1,0),"")</f>
        <v/>
      </c>
      <c r="K33" s="37" t="str">
        <f>IF(AND(②解答入力!$D33&lt;&gt;"",②解答入力!L33&lt;&gt;""),IF(②解答入力!$D33=②解答入力!L33,1,0),"")</f>
        <v/>
      </c>
      <c r="L33" s="37" t="str">
        <f>IF(AND(②解答入力!$D33&lt;&gt;"",②解答入力!M33&lt;&gt;""),IF(②解答入力!$D33=②解答入力!M33,1,0),"")</f>
        <v/>
      </c>
      <c r="M33" s="37" t="str">
        <f>IF(AND(②解答入力!$D33&lt;&gt;"",②解答入力!N33&lt;&gt;""),IF(②解答入力!$D33=②解答入力!N33,1,0),"")</f>
        <v/>
      </c>
      <c r="N33" s="37" t="str">
        <f>IF(AND(②解答入力!$D33&lt;&gt;"",②解答入力!O33&lt;&gt;""),IF(②解答入力!$D33=②解答入力!O33,1,0),"")</f>
        <v/>
      </c>
      <c r="O33" s="37" t="str">
        <f>IF(AND(②解答入力!$D33&lt;&gt;"",②解答入力!P33&lt;&gt;""),IF(②解答入力!$D33=②解答入力!P33,1,0),"")</f>
        <v/>
      </c>
      <c r="P33" s="37" t="str">
        <f>IF(AND(②解答入力!$D33&lt;&gt;"",②解答入力!Q33&lt;&gt;""),IF(②解答入力!$D33=②解答入力!Q33,1,0),"")</f>
        <v/>
      </c>
      <c r="Q33" s="37" t="str">
        <f>IF(AND(②解答入力!$D33&lt;&gt;"",②解答入力!R33&lt;&gt;""),IF(②解答入力!$D33=②解答入力!R33,1,0),"")</f>
        <v/>
      </c>
      <c r="R33" s="37" t="str">
        <f>IF(AND(②解答入力!$D33&lt;&gt;"",②解答入力!S33&lt;&gt;""),IF(②解答入力!$D33=②解答入力!S33,1,0),"")</f>
        <v/>
      </c>
      <c r="S33" s="37" t="str">
        <f>IF(AND(②解答入力!$D33&lt;&gt;"",②解答入力!T33&lt;&gt;""),IF(②解答入力!$D33=②解答入力!T33,1,0),"")</f>
        <v/>
      </c>
      <c r="T33" s="37" t="str">
        <f>IF(AND(②解答入力!$D33&lt;&gt;"",②解答入力!U33&lt;&gt;""),IF(②解答入力!$D33=②解答入力!U33,1,0),"")</f>
        <v/>
      </c>
      <c r="U33" s="37" t="str">
        <f>IF(AND(②解答入力!$D33&lt;&gt;"",②解答入力!V33&lt;&gt;""),IF(②解答入力!$D33=②解答入力!V33,1,0),"")</f>
        <v/>
      </c>
      <c r="V33" s="37" t="str">
        <f>IF(AND(②解答入力!$D33&lt;&gt;"",②解答入力!W33&lt;&gt;""),IF(②解答入力!$D33=②解答入力!W33,1,0),"")</f>
        <v/>
      </c>
      <c r="W33" s="37" t="str">
        <f>IF(AND(②解答入力!$D33&lt;&gt;"",②解答入力!X33&lt;&gt;""),IF(②解答入力!$D33=②解答入力!X33,1,0),"")</f>
        <v/>
      </c>
      <c r="X33" s="37" t="str">
        <f>IF(AND(②解答入力!$D33&lt;&gt;"",②解答入力!Y33&lt;&gt;""),IF(②解答入力!$D33=②解答入力!Y33,1,0),"")</f>
        <v/>
      </c>
      <c r="Y33" s="37" t="str">
        <f>IF(AND(②解答入力!$D33&lt;&gt;"",②解答入力!Z33&lt;&gt;""),IF(②解答入力!$D33=②解答入力!Z33,1,0),"")</f>
        <v/>
      </c>
      <c r="Z33" s="37" t="str">
        <f>IF(AND(②解答入力!$D33&lt;&gt;"",②解答入力!AA33&lt;&gt;""),IF(②解答入力!$D33=②解答入力!AA33,1,0),"")</f>
        <v/>
      </c>
      <c r="AA33" s="37" t="str">
        <f>IF(AND(②解答入力!$D33&lt;&gt;"",②解答入力!AB33&lt;&gt;""),IF(②解答入力!$D33=②解答入力!AB33,1,0),"")</f>
        <v/>
      </c>
      <c r="AB33" s="37" t="str">
        <f>IF(AND(②解答入力!$D33&lt;&gt;"",②解答入力!AC33&lt;&gt;""),IF(②解答入力!$D33=②解答入力!AC33,1,0),"")</f>
        <v/>
      </c>
      <c r="AC33" s="37" t="str">
        <f>IF(AND(②解答入力!$D33&lt;&gt;"",②解答入力!AD33&lt;&gt;""),IF(②解答入力!$D33=②解答入力!AD33,1,0),"")</f>
        <v/>
      </c>
      <c r="AD33" s="37" t="str">
        <f>IF(AND(②解答入力!$D33&lt;&gt;"",②解答入力!AE33&lt;&gt;""),IF(②解答入力!$D33=②解答入力!AE33,1,0),"")</f>
        <v/>
      </c>
      <c r="AE33" s="37" t="str">
        <f>IF(AND(②解答入力!$D33&lt;&gt;"",②解答入力!AF33&lt;&gt;""),IF(②解答入力!$D33=②解答入力!AF33,1,0),"")</f>
        <v/>
      </c>
      <c r="AF33" s="37" t="str">
        <f>IF(AND(②解答入力!$D33&lt;&gt;"",②解答入力!AG33&lt;&gt;""),IF(②解答入力!$D33=②解答入力!AG33,1,0),"")</f>
        <v/>
      </c>
      <c r="AG33" s="37" t="str">
        <f>IF(AND(②解答入力!$D33&lt;&gt;"",②解答入力!AH33&lt;&gt;""),IF(②解答入力!$D33=②解答入力!AH33,1,0),"")</f>
        <v/>
      </c>
      <c r="AH33" s="37" t="str">
        <f>IF(AND(②解答入力!$D33&lt;&gt;"",②解答入力!AI33&lt;&gt;""),IF(②解答入力!$D33=②解答入力!AI33,1,0),"")</f>
        <v/>
      </c>
      <c r="AI33" s="37" t="str">
        <f>IF(AND(②解答入力!$D33&lt;&gt;"",②解答入力!AJ33&lt;&gt;""),IF(②解答入力!$D33=②解答入力!AJ33,1,0),"")</f>
        <v/>
      </c>
      <c r="AJ33" s="70" t="str">
        <f>IF(AND(②解答入力!$D33&lt;&gt;"",②解答入力!AK33&lt;&gt;""),IF(②解答入力!$D33=②解答入力!AK33,1,0),"")</f>
        <v/>
      </c>
      <c r="AK33" s="37" t="str">
        <f>IF(AND(②解答入力!$D33&lt;&gt;"",②解答入力!AL33&lt;&gt;""),IF(②解答入力!$D33=②解答入力!AL33,1,0),"")</f>
        <v/>
      </c>
      <c r="AL33" s="37" t="str">
        <f>IF(AND(②解答入力!$D33&lt;&gt;"",②解答入力!AM33&lt;&gt;""),IF(②解答入力!$D33=②解答入力!AM33,1,0),"")</f>
        <v/>
      </c>
      <c r="AM33" s="37" t="str">
        <f>IF(AND(②解答入力!$D33&lt;&gt;"",②解答入力!AN33&lt;&gt;""),IF(②解答入力!$D33=②解答入力!AN33,1,0),"")</f>
        <v/>
      </c>
      <c r="AN33" s="37" t="str">
        <f>IF(AND(②解答入力!$D33&lt;&gt;"",②解答入力!AO33&lt;&gt;""),IF(②解答入力!$D33=②解答入力!AO33,1,0),"")</f>
        <v/>
      </c>
      <c r="AO33" s="37" t="str">
        <f>IF(AND(②解答入力!$D33&lt;&gt;"",②解答入力!AP33&lt;&gt;""),IF(②解答入力!$D33=②解答入力!AP33,1,0),"")</f>
        <v/>
      </c>
      <c r="AP33" s="70" t="str">
        <f>IF(AND(②解答入力!$D33&lt;&gt;"",②解答入力!AQ33&lt;&gt;""),IF(②解答入力!$D33=②解答入力!AQ33,1,0),"")</f>
        <v/>
      </c>
      <c r="AQ33" s="86" t="str">
        <f>IF(AND(②解答入力!$D33&lt;&gt;"",②解答入力!AR33&lt;&gt;""),IF(②解答入力!$D33=②解答入力!AR33,1,0),"")</f>
        <v/>
      </c>
      <c r="AR33" s="36">
        <f t="shared" si="0"/>
        <v>0</v>
      </c>
      <c r="AS33" s="37" t="e">
        <f t="shared" si="1"/>
        <v>#DIV/0!</v>
      </c>
      <c r="AT33" s="37">
        <f t="shared" si="2"/>
        <v>0</v>
      </c>
      <c r="AU33" s="56" t="e">
        <f t="shared" si="3"/>
        <v>#DIV/0!</v>
      </c>
    </row>
    <row r="34" spans="1:47" ht="17.100000000000001" customHeight="1">
      <c r="A34" s="274"/>
      <c r="B34" s="528" t="s">
        <v>61</v>
      </c>
      <c r="C34" s="107">
        <v>31</v>
      </c>
      <c r="D34" s="36" t="str">
        <f>IF(AND(②解答入力!$D34&lt;&gt;"",②解答入力!E34&lt;&gt;""),IF(②解答入力!$D34=②解答入力!E34,1,0),"")</f>
        <v/>
      </c>
      <c r="E34" s="37" t="str">
        <f>IF(AND(②解答入力!$D34&lt;&gt;"",②解答入力!F34&lt;&gt;""),IF(②解答入力!$D34=②解答入力!F34,1,0),"")</f>
        <v/>
      </c>
      <c r="F34" s="37" t="str">
        <f>IF(AND(②解答入力!$D34&lt;&gt;"",②解答入力!G34&lt;&gt;""),IF(②解答入力!$D34=②解答入力!G34,1,0),"")</f>
        <v/>
      </c>
      <c r="G34" s="37" t="str">
        <f>IF(AND(②解答入力!$D34&lt;&gt;"",②解答入力!H34&lt;&gt;""),IF(②解答入力!$D34=②解答入力!H34,1,0),"")</f>
        <v/>
      </c>
      <c r="H34" s="37" t="str">
        <f>IF(AND(②解答入力!$D34&lt;&gt;"",②解答入力!I34&lt;&gt;""),IF(②解答入力!$D34=②解答入力!I34,1,0),"")</f>
        <v/>
      </c>
      <c r="I34" s="37" t="str">
        <f>IF(AND(②解答入力!$D34&lt;&gt;"",②解答入力!J34&lt;&gt;""),IF(②解答入力!$D34=②解答入力!J34,1,0),"")</f>
        <v/>
      </c>
      <c r="J34" s="37" t="str">
        <f>IF(AND(②解答入力!$D34&lt;&gt;"",②解答入力!K34&lt;&gt;""),IF(②解答入力!$D34=②解答入力!K34,1,0),"")</f>
        <v/>
      </c>
      <c r="K34" s="37" t="str">
        <f>IF(AND(②解答入力!$D34&lt;&gt;"",②解答入力!L34&lt;&gt;""),IF(②解答入力!$D34=②解答入力!L34,1,0),"")</f>
        <v/>
      </c>
      <c r="L34" s="37" t="str">
        <f>IF(AND(②解答入力!$D34&lt;&gt;"",②解答入力!M34&lt;&gt;""),IF(②解答入力!$D34=②解答入力!M34,1,0),"")</f>
        <v/>
      </c>
      <c r="M34" s="37" t="str">
        <f>IF(AND(②解答入力!$D34&lt;&gt;"",②解答入力!N34&lt;&gt;""),IF(②解答入力!$D34=②解答入力!N34,1,0),"")</f>
        <v/>
      </c>
      <c r="N34" s="37" t="str">
        <f>IF(AND(②解答入力!$D34&lt;&gt;"",②解答入力!O34&lt;&gt;""),IF(②解答入力!$D34=②解答入力!O34,1,0),"")</f>
        <v/>
      </c>
      <c r="O34" s="37" t="str">
        <f>IF(AND(②解答入力!$D34&lt;&gt;"",②解答入力!P34&lt;&gt;""),IF(②解答入力!$D34=②解答入力!P34,1,0),"")</f>
        <v/>
      </c>
      <c r="P34" s="37" t="str">
        <f>IF(AND(②解答入力!$D34&lt;&gt;"",②解答入力!Q34&lt;&gt;""),IF(②解答入力!$D34=②解答入力!Q34,1,0),"")</f>
        <v/>
      </c>
      <c r="Q34" s="37" t="str">
        <f>IF(AND(②解答入力!$D34&lt;&gt;"",②解答入力!R34&lt;&gt;""),IF(②解答入力!$D34=②解答入力!R34,1,0),"")</f>
        <v/>
      </c>
      <c r="R34" s="37" t="str">
        <f>IF(AND(②解答入力!$D34&lt;&gt;"",②解答入力!S34&lt;&gt;""),IF(②解答入力!$D34=②解答入力!S34,1,0),"")</f>
        <v/>
      </c>
      <c r="S34" s="37" t="str">
        <f>IF(AND(②解答入力!$D34&lt;&gt;"",②解答入力!T34&lt;&gt;""),IF(②解答入力!$D34=②解答入力!T34,1,0),"")</f>
        <v/>
      </c>
      <c r="T34" s="37" t="str">
        <f>IF(AND(②解答入力!$D34&lt;&gt;"",②解答入力!U34&lt;&gt;""),IF(②解答入力!$D34=②解答入力!U34,1,0),"")</f>
        <v/>
      </c>
      <c r="U34" s="37" t="str">
        <f>IF(AND(②解答入力!$D34&lt;&gt;"",②解答入力!V34&lt;&gt;""),IF(②解答入力!$D34=②解答入力!V34,1,0),"")</f>
        <v/>
      </c>
      <c r="V34" s="37" t="str">
        <f>IF(AND(②解答入力!$D34&lt;&gt;"",②解答入力!W34&lt;&gt;""),IF(②解答入力!$D34=②解答入力!W34,1,0),"")</f>
        <v/>
      </c>
      <c r="W34" s="37" t="str">
        <f>IF(AND(②解答入力!$D34&lt;&gt;"",②解答入力!X34&lt;&gt;""),IF(②解答入力!$D34=②解答入力!X34,1,0),"")</f>
        <v/>
      </c>
      <c r="X34" s="37" t="str">
        <f>IF(AND(②解答入力!$D34&lt;&gt;"",②解答入力!Y34&lt;&gt;""),IF(②解答入力!$D34=②解答入力!Y34,1,0),"")</f>
        <v/>
      </c>
      <c r="Y34" s="37" t="str">
        <f>IF(AND(②解答入力!$D34&lt;&gt;"",②解答入力!Z34&lt;&gt;""),IF(②解答入力!$D34=②解答入力!Z34,1,0),"")</f>
        <v/>
      </c>
      <c r="Z34" s="37" t="str">
        <f>IF(AND(②解答入力!$D34&lt;&gt;"",②解答入力!AA34&lt;&gt;""),IF(②解答入力!$D34=②解答入力!AA34,1,0),"")</f>
        <v/>
      </c>
      <c r="AA34" s="37" t="str">
        <f>IF(AND(②解答入力!$D34&lt;&gt;"",②解答入力!AB34&lt;&gt;""),IF(②解答入力!$D34=②解答入力!AB34,1,0),"")</f>
        <v/>
      </c>
      <c r="AB34" s="37" t="str">
        <f>IF(AND(②解答入力!$D34&lt;&gt;"",②解答入力!AC34&lt;&gt;""),IF(②解答入力!$D34=②解答入力!AC34,1,0),"")</f>
        <v/>
      </c>
      <c r="AC34" s="37" t="str">
        <f>IF(AND(②解答入力!$D34&lt;&gt;"",②解答入力!AD34&lt;&gt;""),IF(②解答入力!$D34=②解答入力!AD34,1,0),"")</f>
        <v/>
      </c>
      <c r="AD34" s="37" t="str">
        <f>IF(AND(②解答入力!$D34&lt;&gt;"",②解答入力!AE34&lt;&gt;""),IF(②解答入力!$D34=②解答入力!AE34,1,0),"")</f>
        <v/>
      </c>
      <c r="AE34" s="37" t="str">
        <f>IF(AND(②解答入力!$D34&lt;&gt;"",②解答入力!AF34&lt;&gt;""),IF(②解答入力!$D34=②解答入力!AF34,1,0),"")</f>
        <v/>
      </c>
      <c r="AF34" s="37" t="str">
        <f>IF(AND(②解答入力!$D34&lt;&gt;"",②解答入力!AG34&lt;&gt;""),IF(②解答入力!$D34=②解答入力!AG34,1,0),"")</f>
        <v/>
      </c>
      <c r="AG34" s="37" t="str">
        <f>IF(AND(②解答入力!$D34&lt;&gt;"",②解答入力!AH34&lt;&gt;""),IF(②解答入力!$D34=②解答入力!AH34,1,0),"")</f>
        <v/>
      </c>
      <c r="AH34" s="37" t="str">
        <f>IF(AND(②解答入力!$D34&lt;&gt;"",②解答入力!AI34&lt;&gt;""),IF(②解答入力!$D34=②解答入力!AI34,1,0),"")</f>
        <v/>
      </c>
      <c r="AI34" s="37" t="str">
        <f>IF(AND(②解答入力!$D34&lt;&gt;"",②解答入力!AJ34&lt;&gt;""),IF(②解答入力!$D34=②解答入力!AJ34,1,0),"")</f>
        <v/>
      </c>
      <c r="AJ34" s="70" t="str">
        <f>IF(AND(②解答入力!$D34&lt;&gt;"",②解答入力!AK34&lt;&gt;""),IF(②解答入力!$D34=②解答入力!AK34,1,0),"")</f>
        <v/>
      </c>
      <c r="AK34" s="37" t="str">
        <f>IF(AND(②解答入力!$D34&lt;&gt;"",②解答入力!AL34&lt;&gt;""),IF(②解答入力!$D34=②解答入力!AL34,1,0),"")</f>
        <v/>
      </c>
      <c r="AL34" s="37" t="str">
        <f>IF(AND(②解答入力!$D34&lt;&gt;"",②解答入力!AM34&lt;&gt;""),IF(②解答入力!$D34=②解答入力!AM34,1,0),"")</f>
        <v/>
      </c>
      <c r="AM34" s="37" t="str">
        <f>IF(AND(②解答入力!$D34&lt;&gt;"",②解答入力!AN34&lt;&gt;""),IF(②解答入力!$D34=②解答入力!AN34,1,0),"")</f>
        <v/>
      </c>
      <c r="AN34" s="37" t="str">
        <f>IF(AND(②解答入力!$D34&lt;&gt;"",②解答入力!AO34&lt;&gt;""),IF(②解答入力!$D34=②解答入力!AO34,1,0),"")</f>
        <v/>
      </c>
      <c r="AO34" s="37" t="str">
        <f>IF(AND(②解答入力!$D34&lt;&gt;"",②解答入力!AP34&lt;&gt;""),IF(②解答入力!$D34=②解答入力!AP34,1,0),"")</f>
        <v/>
      </c>
      <c r="AP34" s="70" t="str">
        <f>IF(AND(②解答入力!$D34&lt;&gt;"",②解答入力!AQ34&lt;&gt;""),IF(②解答入力!$D34=②解答入力!AQ34,1,0),"")</f>
        <v/>
      </c>
      <c r="AQ34" s="86" t="str">
        <f>IF(AND(②解答入力!$D34&lt;&gt;"",②解答入力!AR34&lt;&gt;""),IF(②解答入力!$D34=②解答入力!AR34,1,0),"")</f>
        <v/>
      </c>
      <c r="AR34" s="36">
        <f t="shared" si="0"/>
        <v>0</v>
      </c>
      <c r="AS34" s="37" t="e">
        <f t="shared" si="1"/>
        <v>#DIV/0!</v>
      </c>
      <c r="AT34" s="37">
        <f t="shared" si="2"/>
        <v>0</v>
      </c>
      <c r="AU34" s="56" t="e">
        <f t="shared" si="3"/>
        <v>#DIV/0!</v>
      </c>
    </row>
    <row r="35" spans="1:47" ht="17.100000000000001" customHeight="1">
      <c r="A35" s="274"/>
      <c r="B35" s="482"/>
      <c r="C35" s="107">
        <v>32</v>
      </c>
      <c r="D35" s="36" t="str">
        <f>IF(AND(②解答入力!$D35&lt;&gt;"",②解答入力!E35&lt;&gt;""),IF(②解答入力!$D35=②解答入力!E35,1,0),"")</f>
        <v/>
      </c>
      <c r="E35" s="37" t="str">
        <f>IF(AND(②解答入力!$D35&lt;&gt;"",②解答入力!F35&lt;&gt;""),IF(②解答入力!$D35=②解答入力!F35,1,0),"")</f>
        <v/>
      </c>
      <c r="F35" s="37" t="str">
        <f>IF(AND(②解答入力!$D35&lt;&gt;"",②解答入力!G35&lt;&gt;""),IF(②解答入力!$D35=②解答入力!G35,1,0),"")</f>
        <v/>
      </c>
      <c r="G35" s="37" t="str">
        <f>IF(AND(②解答入力!$D35&lt;&gt;"",②解答入力!H35&lt;&gt;""),IF(②解答入力!$D35=②解答入力!H35,1,0),"")</f>
        <v/>
      </c>
      <c r="H35" s="37" t="str">
        <f>IF(AND(②解答入力!$D35&lt;&gt;"",②解答入力!I35&lt;&gt;""),IF(②解答入力!$D35=②解答入力!I35,1,0),"")</f>
        <v/>
      </c>
      <c r="I35" s="37" t="str">
        <f>IF(AND(②解答入力!$D35&lt;&gt;"",②解答入力!J35&lt;&gt;""),IF(②解答入力!$D35=②解答入力!J35,1,0),"")</f>
        <v/>
      </c>
      <c r="J35" s="37" t="str">
        <f>IF(AND(②解答入力!$D35&lt;&gt;"",②解答入力!K35&lt;&gt;""),IF(②解答入力!$D35=②解答入力!K35,1,0),"")</f>
        <v/>
      </c>
      <c r="K35" s="37" t="str">
        <f>IF(AND(②解答入力!$D35&lt;&gt;"",②解答入力!L35&lt;&gt;""),IF(②解答入力!$D35=②解答入力!L35,1,0),"")</f>
        <v/>
      </c>
      <c r="L35" s="37" t="str">
        <f>IF(AND(②解答入力!$D35&lt;&gt;"",②解答入力!M35&lt;&gt;""),IF(②解答入力!$D35=②解答入力!M35,1,0),"")</f>
        <v/>
      </c>
      <c r="M35" s="37" t="str">
        <f>IF(AND(②解答入力!$D35&lt;&gt;"",②解答入力!N35&lt;&gt;""),IF(②解答入力!$D35=②解答入力!N35,1,0),"")</f>
        <v/>
      </c>
      <c r="N35" s="37" t="str">
        <f>IF(AND(②解答入力!$D35&lt;&gt;"",②解答入力!O35&lt;&gt;""),IF(②解答入力!$D35=②解答入力!O35,1,0),"")</f>
        <v/>
      </c>
      <c r="O35" s="37" t="str">
        <f>IF(AND(②解答入力!$D35&lt;&gt;"",②解答入力!P35&lt;&gt;""),IF(②解答入力!$D35=②解答入力!P35,1,0),"")</f>
        <v/>
      </c>
      <c r="P35" s="37" t="str">
        <f>IF(AND(②解答入力!$D35&lt;&gt;"",②解答入力!Q35&lt;&gt;""),IF(②解答入力!$D35=②解答入力!Q35,1,0),"")</f>
        <v/>
      </c>
      <c r="Q35" s="37" t="str">
        <f>IF(AND(②解答入力!$D35&lt;&gt;"",②解答入力!R35&lt;&gt;""),IF(②解答入力!$D35=②解答入力!R35,1,0),"")</f>
        <v/>
      </c>
      <c r="R35" s="37" t="str">
        <f>IF(AND(②解答入力!$D35&lt;&gt;"",②解答入力!S35&lt;&gt;""),IF(②解答入力!$D35=②解答入力!S35,1,0),"")</f>
        <v/>
      </c>
      <c r="S35" s="37" t="str">
        <f>IF(AND(②解答入力!$D35&lt;&gt;"",②解答入力!T35&lt;&gt;""),IF(②解答入力!$D35=②解答入力!T35,1,0),"")</f>
        <v/>
      </c>
      <c r="T35" s="37" t="str">
        <f>IF(AND(②解答入力!$D35&lt;&gt;"",②解答入力!U35&lt;&gt;""),IF(②解答入力!$D35=②解答入力!U35,1,0),"")</f>
        <v/>
      </c>
      <c r="U35" s="37" t="str">
        <f>IF(AND(②解答入力!$D35&lt;&gt;"",②解答入力!V35&lt;&gt;""),IF(②解答入力!$D35=②解答入力!V35,1,0),"")</f>
        <v/>
      </c>
      <c r="V35" s="37" t="str">
        <f>IF(AND(②解答入力!$D35&lt;&gt;"",②解答入力!W35&lt;&gt;""),IF(②解答入力!$D35=②解答入力!W35,1,0),"")</f>
        <v/>
      </c>
      <c r="W35" s="37" t="str">
        <f>IF(AND(②解答入力!$D35&lt;&gt;"",②解答入力!X35&lt;&gt;""),IF(②解答入力!$D35=②解答入力!X35,1,0),"")</f>
        <v/>
      </c>
      <c r="X35" s="37" t="str">
        <f>IF(AND(②解答入力!$D35&lt;&gt;"",②解答入力!Y35&lt;&gt;""),IF(②解答入力!$D35=②解答入力!Y35,1,0),"")</f>
        <v/>
      </c>
      <c r="Y35" s="37" t="str">
        <f>IF(AND(②解答入力!$D35&lt;&gt;"",②解答入力!Z35&lt;&gt;""),IF(②解答入力!$D35=②解答入力!Z35,1,0),"")</f>
        <v/>
      </c>
      <c r="Z35" s="37" t="str">
        <f>IF(AND(②解答入力!$D35&lt;&gt;"",②解答入力!AA35&lt;&gt;""),IF(②解答入力!$D35=②解答入力!AA35,1,0),"")</f>
        <v/>
      </c>
      <c r="AA35" s="37" t="str">
        <f>IF(AND(②解答入力!$D35&lt;&gt;"",②解答入力!AB35&lt;&gt;""),IF(②解答入力!$D35=②解答入力!AB35,1,0),"")</f>
        <v/>
      </c>
      <c r="AB35" s="37" t="str">
        <f>IF(AND(②解答入力!$D35&lt;&gt;"",②解答入力!AC35&lt;&gt;""),IF(②解答入力!$D35=②解答入力!AC35,1,0),"")</f>
        <v/>
      </c>
      <c r="AC35" s="37" t="str">
        <f>IF(AND(②解答入力!$D35&lt;&gt;"",②解答入力!AD35&lt;&gt;""),IF(②解答入力!$D35=②解答入力!AD35,1,0),"")</f>
        <v/>
      </c>
      <c r="AD35" s="37" t="str">
        <f>IF(AND(②解答入力!$D35&lt;&gt;"",②解答入力!AE35&lt;&gt;""),IF(②解答入力!$D35=②解答入力!AE35,1,0),"")</f>
        <v/>
      </c>
      <c r="AE35" s="37" t="str">
        <f>IF(AND(②解答入力!$D35&lt;&gt;"",②解答入力!AF35&lt;&gt;""),IF(②解答入力!$D35=②解答入力!AF35,1,0),"")</f>
        <v/>
      </c>
      <c r="AF35" s="37" t="str">
        <f>IF(AND(②解答入力!$D35&lt;&gt;"",②解答入力!AG35&lt;&gt;""),IF(②解答入力!$D35=②解答入力!AG35,1,0),"")</f>
        <v/>
      </c>
      <c r="AG35" s="37" t="str">
        <f>IF(AND(②解答入力!$D35&lt;&gt;"",②解答入力!AH35&lt;&gt;""),IF(②解答入力!$D35=②解答入力!AH35,1,0),"")</f>
        <v/>
      </c>
      <c r="AH35" s="37" t="str">
        <f>IF(AND(②解答入力!$D35&lt;&gt;"",②解答入力!AI35&lt;&gt;""),IF(②解答入力!$D35=②解答入力!AI35,1,0),"")</f>
        <v/>
      </c>
      <c r="AI35" s="37" t="str">
        <f>IF(AND(②解答入力!$D35&lt;&gt;"",②解答入力!AJ35&lt;&gt;""),IF(②解答入力!$D35=②解答入力!AJ35,1,0),"")</f>
        <v/>
      </c>
      <c r="AJ35" s="70" t="str">
        <f>IF(AND(②解答入力!$D35&lt;&gt;"",②解答入力!AK35&lt;&gt;""),IF(②解答入力!$D35=②解答入力!AK35,1,0),"")</f>
        <v/>
      </c>
      <c r="AK35" s="37" t="str">
        <f>IF(AND(②解答入力!$D35&lt;&gt;"",②解答入力!AL35&lt;&gt;""),IF(②解答入力!$D35=②解答入力!AL35,1,0),"")</f>
        <v/>
      </c>
      <c r="AL35" s="37" t="str">
        <f>IF(AND(②解答入力!$D35&lt;&gt;"",②解答入力!AM35&lt;&gt;""),IF(②解答入力!$D35=②解答入力!AM35,1,0),"")</f>
        <v/>
      </c>
      <c r="AM35" s="37" t="str">
        <f>IF(AND(②解答入力!$D35&lt;&gt;"",②解答入力!AN35&lt;&gt;""),IF(②解答入力!$D35=②解答入力!AN35,1,0),"")</f>
        <v/>
      </c>
      <c r="AN35" s="37" t="str">
        <f>IF(AND(②解答入力!$D35&lt;&gt;"",②解答入力!AO35&lt;&gt;""),IF(②解答入力!$D35=②解答入力!AO35,1,0),"")</f>
        <v/>
      </c>
      <c r="AO35" s="37" t="str">
        <f>IF(AND(②解答入力!$D35&lt;&gt;"",②解答入力!AP35&lt;&gt;""),IF(②解答入力!$D35=②解答入力!AP35,1,0),"")</f>
        <v/>
      </c>
      <c r="AP35" s="70" t="str">
        <f>IF(AND(②解答入力!$D35&lt;&gt;"",②解答入力!AQ35&lt;&gt;""),IF(②解答入力!$D35=②解答入力!AQ35,1,0),"")</f>
        <v/>
      </c>
      <c r="AQ35" s="86" t="str">
        <f>IF(AND(②解答入力!$D35&lt;&gt;"",②解答入力!AR35&lt;&gt;""),IF(②解答入力!$D35=②解答入力!AR35,1,0),"")</f>
        <v/>
      </c>
      <c r="AR35" s="36">
        <f t="shared" si="0"/>
        <v>0</v>
      </c>
      <c r="AS35" s="37" t="e">
        <f t="shared" si="1"/>
        <v>#DIV/0!</v>
      </c>
      <c r="AT35" s="37">
        <f t="shared" si="2"/>
        <v>0</v>
      </c>
      <c r="AU35" s="56" t="e">
        <f t="shared" si="3"/>
        <v>#DIV/0!</v>
      </c>
    </row>
    <row r="36" spans="1:47" ht="17.100000000000001" customHeight="1">
      <c r="A36" s="274"/>
      <c r="B36" s="482"/>
      <c r="C36" s="107">
        <v>33</v>
      </c>
      <c r="D36" s="36" t="str">
        <f>IF(AND(②解答入力!$D36&lt;&gt;"",②解答入力!E36&lt;&gt;""),IF(②解答入力!$D36=②解答入力!E36,1,0),"")</f>
        <v/>
      </c>
      <c r="E36" s="37" t="str">
        <f>IF(AND(②解答入力!$D36&lt;&gt;"",②解答入力!F36&lt;&gt;""),IF(②解答入力!$D36=②解答入力!F36,1,0),"")</f>
        <v/>
      </c>
      <c r="F36" s="37" t="str">
        <f>IF(AND(②解答入力!$D36&lt;&gt;"",②解答入力!G36&lt;&gt;""),IF(②解答入力!$D36=②解答入力!G36,1,0),"")</f>
        <v/>
      </c>
      <c r="G36" s="37" t="str">
        <f>IF(AND(②解答入力!$D36&lt;&gt;"",②解答入力!H36&lt;&gt;""),IF(②解答入力!$D36=②解答入力!H36,1,0),"")</f>
        <v/>
      </c>
      <c r="H36" s="37" t="str">
        <f>IF(AND(②解答入力!$D36&lt;&gt;"",②解答入力!I36&lt;&gt;""),IF(②解答入力!$D36=②解答入力!I36,1,0),"")</f>
        <v/>
      </c>
      <c r="I36" s="37" t="str">
        <f>IF(AND(②解答入力!$D36&lt;&gt;"",②解答入力!J36&lt;&gt;""),IF(②解答入力!$D36=②解答入力!J36,1,0),"")</f>
        <v/>
      </c>
      <c r="J36" s="37" t="str">
        <f>IF(AND(②解答入力!$D36&lt;&gt;"",②解答入力!K36&lt;&gt;""),IF(②解答入力!$D36=②解答入力!K36,1,0),"")</f>
        <v/>
      </c>
      <c r="K36" s="37" t="str">
        <f>IF(AND(②解答入力!$D36&lt;&gt;"",②解答入力!L36&lt;&gt;""),IF(②解答入力!$D36=②解答入力!L36,1,0),"")</f>
        <v/>
      </c>
      <c r="L36" s="37" t="str">
        <f>IF(AND(②解答入力!$D36&lt;&gt;"",②解答入力!M36&lt;&gt;""),IF(②解答入力!$D36=②解答入力!M36,1,0),"")</f>
        <v/>
      </c>
      <c r="M36" s="37" t="str">
        <f>IF(AND(②解答入力!$D36&lt;&gt;"",②解答入力!N36&lt;&gt;""),IF(②解答入力!$D36=②解答入力!N36,1,0),"")</f>
        <v/>
      </c>
      <c r="N36" s="37" t="str">
        <f>IF(AND(②解答入力!$D36&lt;&gt;"",②解答入力!O36&lt;&gt;""),IF(②解答入力!$D36=②解答入力!O36,1,0),"")</f>
        <v/>
      </c>
      <c r="O36" s="37" t="str">
        <f>IF(AND(②解答入力!$D36&lt;&gt;"",②解答入力!P36&lt;&gt;""),IF(②解答入力!$D36=②解答入力!P36,1,0),"")</f>
        <v/>
      </c>
      <c r="P36" s="37" t="str">
        <f>IF(AND(②解答入力!$D36&lt;&gt;"",②解答入力!Q36&lt;&gt;""),IF(②解答入力!$D36=②解答入力!Q36,1,0),"")</f>
        <v/>
      </c>
      <c r="Q36" s="37" t="str">
        <f>IF(AND(②解答入力!$D36&lt;&gt;"",②解答入力!R36&lt;&gt;""),IF(②解答入力!$D36=②解答入力!R36,1,0),"")</f>
        <v/>
      </c>
      <c r="R36" s="37" t="str">
        <f>IF(AND(②解答入力!$D36&lt;&gt;"",②解答入力!S36&lt;&gt;""),IF(②解答入力!$D36=②解答入力!S36,1,0),"")</f>
        <v/>
      </c>
      <c r="S36" s="37" t="str">
        <f>IF(AND(②解答入力!$D36&lt;&gt;"",②解答入力!T36&lt;&gt;""),IF(②解答入力!$D36=②解答入力!T36,1,0),"")</f>
        <v/>
      </c>
      <c r="T36" s="37" t="str">
        <f>IF(AND(②解答入力!$D36&lt;&gt;"",②解答入力!U36&lt;&gt;""),IF(②解答入力!$D36=②解答入力!U36,1,0),"")</f>
        <v/>
      </c>
      <c r="U36" s="37" t="str">
        <f>IF(AND(②解答入力!$D36&lt;&gt;"",②解答入力!V36&lt;&gt;""),IF(②解答入力!$D36=②解答入力!V36,1,0),"")</f>
        <v/>
      </c>
      <c r="V36" s="37" t="str">
        <f>IF(AND(②解答入力!$D36&lt;&gt;"",②解答入力!W36&lt;&gt;""),IF(②解答入力!$D36=②解答入力!W36,1,0),"")</f>
        <v/>
      </c>
      <c r="W36" s="37" t="str">
        <f>IF(AND(②解答入力!$D36&lt;&gt;"",②解答入力!X36&lt;&gt;""),IF(②解答入力!$D36=②解答入力!X36,1,0),"")</f>
        <v/>
      </c>
      <c r="X36" s="37" t="str">
        <f>IF(AND(②解答入力!$D36&lt;&gt;"",②解答入力!Y36&lt;&gt;""),IF(②解答入力!$D36=②解答入力!Y36,1,0),"")</f>
        <v/>
      </c>
      <c r="Y36" s="37" t="str">
        <f>IF(AND(②解答入力!$D36&lt;&gt;"",②解答入力!Z36&lt;&gt;""),IF(②解答入力!$D36=②解答入力!Z36,1,0),"")</f>
        <v/>
      </c>
      <c r="Z36" s="37" t="str">
        <f>IF(AND(②解答入力!$D36&lt;&gt;"",②解答入力!AA36&lt;&gt;""),IF(②解答入力!$D36=②解答入力!AA36,1,0),"")</f>
        <v/>
      </c>
      <c r="AA36" s="37" t="str">
        <f>IF(AND(②解答入力!$D36&lt;&gt;"",②解答入力!AB36&lt;&gt;""),IF(②解答入力!$D36=②解答入力!AB36,1,0),"")</f>
        <v/>
      </c>
      <c r="AB36" s="37" t="str">
        <f>IF(AND(②解答入力!$D36&lt;&gt;"",②解答入力!AC36&lt;&gt;""),IF(②解答入力!$D36=②解答入力!AC36,1,0),"")</f>
        <v/>
      </c>
      <c r="AC36" s="37" t="str">
        <f>IF(AND(②解答入力!$D36&lt;&gt;"",②解答入力!AD36&lt;&gt;""),IF(②解答入力!$D36=②解答入力!AD36,1,0),"")</f>
        <v/>
      </c>
      <c r="AD36" s="37" t="str">
        <f>IF(AND(②解答入力!$D36&lt;&gt;"",②解答入力!AE36&lt;&gt;""),IF(②解答入力!$D36=②解答入力!AE36,1,0),"")</f>
        <v/>
      </c>
      <c r="AE36" s="37" t="str">
        <f>IF(AND(②解答入力!$D36&lt;&gt;"",②解答入力!AF36&lt;&gt;""),IF(②解答入力!$D36=②解答入力!AF36,1,0),"")</f>
        <v/>
      </c>
      <c r="AF36" s="37" t="str">
        <f>IF(AND(②解答入力!$D36&lt;&gt;"",②解答入力!AG36&lt;&gt;""),IF(②解答入力!$D36=②解答入力!AG36,1,0),"")</f>
        <v/>
      </c>
      <c r="AG36" s="37" t="str">
        <f>IF(AND(②解答入力!$D36&lt;&gt;"",②解答入力!AH36&lt;&gt;""),IF(②解答入力!$D36=②解答入力!AH36,1,0),"")</f>
        <v/>
      </c>
      <c r="AH36" s="37" t="str">
        <f>IF(AND(②解答入力!$D36&lt;&gt;"",②解答入力!AI36&lt;&gt;""),IF(②解答入力!$D36=②解答入力!AI36,1,0),"")</f>
        <v/>
      </c>
      <c r="AI36" s="37" t="str">
        <f>IF(AND(②解答入力!$D36&lt;&gt;"",②解答入力!AJ36&lt;&gt;""),IF(②解答入力!$D36=②解答入力!AJ36,1,0),"")</f>
        <v/>
      </c>
      <c r="AJ36" s="70" t="str">
        <f>IF(AND(②解答入力!$D36&lt;&gt;"",②解答入力!AK36&lt;&gt;""),IF(②解答入力!$D36=②解答入力!AK36,1,0),"")</f>
        <v/>
      </c>
      <c r="AK36" s="37" t="str">
        <f>IF(AND(②解答入力!$D36&lt;&gt;"",②解答入力!AL36&lt;&gt;""),IF(②解答入力!$D36=②解答入力!AL36,1,0),"")</f>
        <v/>
      </c>
      <c r="AL36" s="37" t="str">
        <f>IF(AND(②解答入力!$D36&lt;&gt;"",②解答入力!AM36&lt;&gt;""),IF(②解答入力!$D36=②解答入力!AM36,1,0),"")</f>
        <v/>
      </c>
      <c r="AM36" s="37" t="str">
        <f>IF(AND(②解答入力!$D36&lt;&gt;"",②解答入力!AN36&lt;&gt;""),IF(②解答入力!$D36=②解答入力!AN36,1,0),"")</f>
        <v/>
      </c>
      <c r="AN36" s="37" t="str">
        <f>IF(AND(②解答入力!$D36&lt;&gt;"",②解答入力!AO36&lt;&gt;""),IF(②解答入力!$D36=②解答入力!AO36,1,0),"")</f>
        <v/>
      </c>
      <c r="AO36" s="37" t="str">
        <f>IF(AND(②解答入力!$D36&lt;&gt;"",②解答入力!AP36&lt;&gt;""),IF(②解答入力!$D36=②解答入力!AP36,1,0),"")</f>
        <v/>
      </c>
      <c r="AP36" s="70" t="str">
        <f>IF(AND(②解答入力!$D36&lt;&gt;"",②解答入力!AQ36&lt;&gt;""),IF(②解答入力!$D36=②解答入力!AQ36,1,0),"")</f>
        <v/>
      </c>
      <c r="AQ36" s="86" t="str">
        <f>IF(AND(②解答入力!$D36&lt;&gt;"",②解答入力!AR36&lt;&gt;""),IF(②解答入力!$D36=②解答入力!AR36,1,0),"")</f>
        <v/>
      </c>
      <c r="AR36" s="36">
        <f t="shared" si="0"/>
        <v>0</v>
      </c>
      <c r="AS36" s="37" t="e">
        <f t="shared" si="1"/>
        <v>#DIV/0!</v>
      </c>
      <c r="AT36" s="37">
        <f t="shared" si="2"/>
        <v>0</v>
      </c>
      <c r="AU36" s="56" t="e">
        <f t="shared" si="3"/>
        <v>#DIV/0!</v>
      </c>
    </row>
    <row r="37" spans="1:47" ht="17.100000000000001" customHeight="1">
      <c r="A37" s="274"/>
      <c r="B37" s="482"/>
      <c r="C37" s="189">
        <v>34</v>
      </c>
      <c r="D37" s="190" t="str">
        <f>IF(AND(②解答入力!$D37&lt;&gt;"",②解答入力!E37&lt;&gt;""),IF(②解答入力!$D37=②解答入力!E37,1,0),"")</f>
        <v/>
      </c>
      <c r="E37" s="191" t="str">
        <f>IF(AND(②解答入力!$D37&lt;&gt;"",②解答入力!F37&lt;&gt;""),IF(②解答入力!$D37=②解答入力!F37,1,0),"")</f>
        <v/>
      </c>
      <c r="F37" s="191" t="str">
        <f>IF(AND(②解答入力!$D37&lt;&gt;"",②解答入力!G37&lt;&gt;""),IF(②解答入力!$D37=②解答入力!G37,1,0),"")</f>
        <v/>
      </c>
      <c r="G37" s="191" t="str">
        <f>IF(AND(②解答入力!$D37&lt;&gt;"",②解答入力!H37&lt;&gt;""),IF(②解答入力!$D37=②解答入力!H37,1,0),"")</f>
        <v/>
      </c>
      <c r="H37" s="191" t="str">
        <f>IF(AND(②解答入力!$D37&lt;&gt;"",②解答入力!I37&lt;&gt;""),IF(②解答入力!$D37=②解答入力!I37,1,0),"")</f>
        <v/>
      </c>
      <c r="I37" s="191" t="str">
        <f>IF(AND(②解答入力!$D37&lt;&gt;"",②解答入力!J37&lt;&gt;""),IF(②解答入力!$D37=②解答入力!J37,1,0),"")</f>
        <v/>
      </c>
      <c r="J37" s="191" t="str">
        <f>IF(AND(②解答入力!$D37&lt;&gt;"",②解答入力!K37&lt;&gt;""),IF(②解答入力!$D37=②解答入力!K37,1,0),"")</f>
        <v/>
      </c>
      <c r="K37" s="191" t="str">
        <f>IF(AND(②解答入力!$D37&lt;&gt;"",②解答入力!L37&lt;&gt;""),IF(②解答入力!$D37=②解答入力!L37,1,0),"")</f>
        <v/>
      </c>
      <c r="L37" s="191" t="str">
        <f>IF(AND(②解答入力!$D37&lt;&gt;"",②解答入力!M37&lt;&gt;""),IF(②解答入力!$D37=②解答入力!M37,1,0),"")</f>
        <v/>
      </c>
      <c r="M37" s="191" t="str">
        <f>IF(AND(②解答入力!$D37&lt;&gt;"",②解答入力!N37&lt;&gt;""),IF(②解答入力!$D37=②解答入力!N37,1,0),"")</f>
        <v/>
      </c>
      <c r="N37" s="191" t="str">
        <f>IF(AND(②解答入力!$D37&lt;&gt;"",②解答入力!O37&lt;&gt;""),IF(②解答入力!$D37=②解答入力!O37,1,0),"")</f>
        <v/>
      </c>
      <c r="O37" s="191" t="str">
        <f>IF(AND(②解答入力!$D37&lt;&gt;"",②解答入力!P37&lt;&gt;""),IF(②解答入力!$D37=②解答入力!P37,1,0),"")</f>
        <v/>
      </c>
      <c r="P37" s="191" t="str">
        <f>IF(AND(②解答入力!$D37&lt;&gt;"",②解答入力!Q37&lt;&gt;""),IF(②解答入力!$D37=②解答入力!Q37,1,0),"")</f>
        <v/>
      </c>
      <c r="Q37" s="191" t="str">
        <f>IF(AND(②解答入力!$D37&lt;&gt;"",②解答入力!R37&lt;&gt;""),IF(②解答入力!$D37=②解答入力!R37,1,0),"")</f>
        <v/>
      </c>
      <c r="R37" s="191" t="str">
        <f>IF(AND(②解答入力!$D37&lt;&gt;"",②解答入力!S37&lt;&gt;""),IF(②解答入力!$D37=②解答入力!S37,1,0),"")</f>
        <v/>
      </c>
      <c r="S37" s="191" t="str">
        <f>IF(AND(②解答入力!$D37&lt;&gt;"",②解答入力!T37&lt;&gt;""),IF(②解答入力!$D37=②解答入力!T37,1,0),"")</f>
        <v/>
      </c>
      <c r="T37" s="191" t="str">
        <f>IF(AND(②解答入力!$D37&lt;&gt;"",②解答入力!U37&lt;&gt;""),IF(②解答入力!$D37=②解答入力!U37,1,0),"")</f>
        <v/>
      </c>
      <c r="U37" s="191" t="str">
        <f>IF(AND(②解答入力!$D37&lt;&gt;"",②解答入力!V37&lt;&gt;""),IF(②解答入力!$D37=②解答入力!V37,1,0),"")</f>
        <v/>
      </c>
      <c r="V37" s="191" t="str">
        <f>IF(AND(②解答入力!$D37&lt;&gt;"",②解答入力!W37&lt;&gt;""),IF(②解答入力!$D37=②解答入力!W37,1,0),"")</f>
        <v/>
      </c>
      <c r="W37" s="191" t="str">
        <f>IF(AND(②解答入力!$D37&lt;&gt;"",②解答入力!X37&lt;&gt;""),IF(②解答入力!$D37=②解答入力!X37,1,0),"")</f>
        <v/>
      </c>
      <c r="X37" s="191" t="str">
        <f>IF(AND(②解答入力!$D37&lt;&gt;"",②解答入力!Y37&lt;&gt;""),IF(②解答入力!$D37=②解答入力!Y37,1,0),"")</f>
        <v/>
      </c>
      <c r="Y37" s="191" t="str">
        <f>IF(AND(②解答入力!$D37&lt;&gt;"",②解答入力!Z37&lt;&gt;""),IF(②解答入力!$D37=②解答入力!Z37,1,0),"")</f>
        <v/>
      </c>
      <c r="Z37" s="191" t="str">
        <f>IF(AND(②解答入力!$D37&lt;&gt;"",②解答入力!AA37&lt;&gt;""),IF(②解答入力!$D37=②解答入力!AA37,1,0),"")</f>
        <v/>
      </c>
      <c r="AA37" s="191" t="str">
        <f>IF(AND(②解答入力!$D37&lt;&gt;"",②解答入力!AB37&lt;&gt;""),IF(②解答入力!$D37=②解答入力!AB37,1,0),"")</f>
        <v/>
      </c>
      <c r="AB37" s="191" t="str">
        <f>IF(AND(②解答入力!$D37&lt;&gt;"",②解答入力!AC37&lt;&gt;""),IF(②解答入力!$D37=②解答入力!AC37,1,0),"")</f>
        <v/>
      </c>
      <c r="AC37" s="191" t="str">
        <f>IF(AND(②解答入力!$D37&lt;&gt;"",②解答入力!AD37&lt;&gt;""),IF(②解答入力!$D37=②解答入力!AD37,1,0),"")</f>
        <v/>
      </c>
      <c r="AD37" s="191" t="str">
        <f>IF(AND(②解答入力!$D37&lt;&gt;"",②解答入力!AE37&lt;&gt;""),IF(②解答入力!$D37=②解答入力!AE37,1,0),"")</f>
        <v/>
      </c>
      <c r="AE37" s="191" t="str">
        <f>IF(AND(②解答入力!$D37&lt;&gt;"",②解答入力!AF37&lt;&gt;""),IF(②解答入力!$D37=②解答入力!AF37,1,0),"")</f>
        <v/>
      </c>
      <c r="AF37" s="191" t="str">
        <f>IF(AND(②解答入力!$D37&lt;&gt;"",②解答入力!AG37&lt;&gt;""),IF(②解答入力!$D37=②解答入力!AG37,1,0),"")</f>
        <v/>
      </c>
      <c r="AG37" s="191" t="str">
        <f>IF(AND(②解答入力!$D37&lt;&gt;"",②解答入力!AH37&lt;&gt;""),IF(②解答入力!$D37=②解答入力!AH37,1,0),"")</f>
        <v/>
      </c>
      <c r="AH37" s="191" t="str">
        <f>IF(AND(②解答入力!$D37&lt;&gt;"",②解答入力!AI37&lt;&gt;""),IF(②解答入力!$D37=②解答入力!AI37,1,0),"")</f>
        <v/>
      </c>
      <c r="AI37" s="191" t="str">
        <f>IF(AND(②解答入力!$D37&lt;&gt;"",②解答入力!AJ37&lt;&gt;""),IF(②解答入力!$D37=②解答入力!AJ37,1,0),"")</f>
        <v/>
      </c>
      <c r="AJ37" s="192" t="str">
        <f>IF(AND(②解答入力!$D37&lt;&gt;"",②解答入力!AK37&lt;&gt;""),IF(②解答入力!$D37=②解答入力!AK37,1,0),"")</f>
        <v/>
      </c>
      <c r="AK37" s="191" t="str">
        <f>IF(AND(②解答入力!$D37&lt;&gt;"",②解答入力!AL37&lt;&gt;""),IF(②解答入力!$D37=②解答入力!AL37,1,0),"")</f>
        <v/>
      </c>
      <c r="AL37" s="191" t="str">
        <f>IF(AND(②解答入力!$D37&lt;&gt;"",②解答入力!AM37&lt;&gt;""),IF(②解答入力!$D37=②解答入力!AM37,1,0),"")</f>
        <v/>
      </c>
      <c r="AM37" s="191" t="str">
        <f>IF(AND(②解答入力!$D37&lt;&gt;"",②解答入力!AN37&lt;&gt;""),IF(②解答入力!$D37=②解答入力!AN37,1,0),"")</f>
        <v/>
      </c>
      <c r="AN37" s="191" t="str">
        <f>IF(AND(②解答入力!$D37&lt;&gt;"",②解答入力!AO37&lt;&gt;""),IF(②解答入力!$D37=②解答入力!AO37,1,0),"")</f>
        <v/>
      </c>
      <c r="AO37" s="191" t="str">
        <f>IF(AND(②解答入力!$D37&lt;&gt;"",②解答入力!AP37&lt;&gt;""),IF(②解答入力!$D37=②解答入力!AP37,1,0),"")</f>
        <v/>
      </c>
      <c r="AP37" s="192" t="str">
        <f>IF(AND(②解答入力!$D37&lt;&gt;"",②解答入力!AQ37&lt;&gt;""),IF(②解答入力!$D37=②解答入力!AQ37,1,0),"")</f>
        <v/>
      </c>
      <c r="AQ37" s="193" t="str">
        <f>IF(AND(②解答入力!$D37&lt;&gt;"",②解答入力!AR37&lt;&gt;""),IF(②解答入力!$D37=②解答入力!AR37,1,0),"")</f>
        <v/>
      </c>
      <c r="AR37" s="190">
        <f t="shared" si="0"/>
        <v>0</v>
      </c>
      <c r="AS37" s="191" t="e">
        <f t="shared" si="1"/>
        <v>#DIV/0!</v>
      </c>
      <c r="AT37" s="191">
        <f t="shared" si="2"/>
        <v>0</v>
      </c>
      <c r="AU37" s="194" t="e">
        <f t="shared" si="3"/>
        <v>#DIV/0!</v>
      </c>
    </row>
    <row r="38" spans="1:47" ht="17.100000000000001" customHeight="1">
      <c r="A38" s="274"/>
      <c r="B38" s="482"/>
      <c r="C38" s="112">
        <v>35</v>
      </c>
      <c r="D38" s="46" t="str">
        <f>IF(AND(②解答入力!$D38&lt;&gt;"",②解答入力!E38&lt;&gt;""),IF(②解答入力!$D38=②解答入力!E38,1,0),"")</f>
        <v/>
      </c>
      <c r="E38" s="47" t="str">
        <f>IF(AND(②解答入力!$D38&lt;&gt;"",②解答入力!F38&lt;&gt;""),IF(②解答入力!$D38=②解答入力!F38,1,0),"")</f>
        <v/>
      </c>
      <c r="F38" s="47" t="str">
        <f>IF(AND(②解答入力!$D38&lt;&gt;"",②解答入力!G38&lt;&gt;""),IF(②解答入力!$D38=②解答入力!G38,1,0),"")</f>
        <v/>
      </c>
      <c r="G38" s="47" t="str">
        <f>IF(AND(②解答入力!$D38&lt;&gt;"",②解答入力!H38&lt;&gt;""),IF(②解答入力!$D38=②解答入力!H38,1,0),"")</f>
        <v/>
      </c>
      <c r="H38" s="47" t="str">
        <f>IF(AND(②解答入力!$D38&lt;&gt;"",②解答入力!I38&lt;&gt;""),IF(②解答入力!$D38=②解答入力!I38,1,0),"")</f>
        <v/>
      </c>
      <c r="I38" s="47" t="str">
        <f>IF(AND(②解答入力!$D38&lt;&gt;"",②解答入力!J38&lt;&gt;""),IF(②解答入力!$D38=②解答入力!J38,1,0),"")</f>
        <v/>
      </c>
      <c r="J38" s="47" t="str">
        <f>IF(AND(②解答入力!$D38&lt;&gt;"",②解答入力!K38&lt;&gt;""),IF(②解答入力!$D38=②解答入力!K38,1,0),"")</f>
        <v/>
      </c>
      <c r="K38" s="47" t="str">
        <f>IF(AND(②解答入力!$D38&lt;&gt;"",②解答入力!L38&lt;&gt;""),IF(②解答入力!$D38=②解答入力!L38,1,0),"")</f>
        <v/>
      </c>
      <c r="L38" s="47" t="str">
        <f>IF(AND(②解答入力!$D38&lt;&gt;"",②解答入力!M38&lt;&gt;""),IF(②解答入力!$D38=②解答入力!M38,1,0),"")</f>
        <v/>
      </c>
      <c r="M38" s="47" t="str">
        <f>IF(AND(②解答入力!$D38&lt;&gt;"",②解答入力!N38&lt;&gt;""),IF(②解答入力!$D38=②解答入力!N38,1,0),"")</f>
        <v/>
      </c>
      <c r="N38" s="47" t="str">
        <f>IF(AND(②解答入力!$D38&lt;&gt;"",②解答入力!O38&lt;&gt;""),IF(②解答入力!$D38=②解答入力!O38,1,0),"")</f>
        <v/>
      </c>
      <c r="O38" s="47" t="str">
        <f>IF(AND(②解答入力!$D38&lt;&gt;"",②解答入力!P38&lt;&gt;""),IF(②解答入力!$D38=②解答入力!P38,1,0),"")</f>
        <v/>
      </c>
      <c r="P38" s="47" t="str">
        <f>IF(AND(②解答入力!$D38&lt;&gt;"",②解答入力!Q38&lt;&gt;""),IF(②解答入力!$D38=②解答入力!Q38,1,0),"")</f>
        <v/>
      </c>
      <c r="Q38" s="47" t="str">
        <f>IF(AND(②解答入力!$D38&lt;&gt;"",②解答入力!R38&lt;&gt;""),IF(②解答入力!$D38=②解答入力!R38,1,0),"")</f>
        <v/>
      </c>
      <c r="R38" s="47" t="str">
        <f>IF(AND(②解答入力!$D38&lt;&gt;"",②解答入力!S38&lt;&gt;""),IF(②解答入力!$D38=②解答入力!S38,1,0),"")</f>
        <v/>
      </c>
      <c r="S38" s="47" t="str">
        <f>IF(AND(②解答入力!$D38&lt;&gt;"",②解答入力!T38&lt;&gt;""),IF(②解答入力!$D38=②解答入力!T38,1,0),"")</f>
        <v/>
      </c>
      <c r="T38" s="47" t="str">
        <f>IF(AND(②解答入力!$D38&lt;&gt;"",②解答入力!U38&lt;&gt;""),IF(②解答入力!$D38=②解答入力!U38,1,0),"")</f>
        <v/>
      </c>
      <c r="U38" s="47" t="str">
        <f>IF(AND(②解答入力!$D38&lt;&gt;"",②解答入力!V38&lt;&gt;""),IF(②解答入力!$D38=②解答入力!V38,1,0),"")</f>
        <v/>
      </c>
      <c r="V38" s="47" t="str">
        <f>IF(AND(②解答入力!$D38&lt;&gt;"",②解答入力!W38&lt;&gt;""),IF(②解答入力!$D38=②解答入力!W38,1,0),"")</f>
        <v/>
      </c>
      <c r="W38" s="47" t="str">
        <f>IF(AND(②解答入力!$D38&lt;&gt;"",②解答入力!X38&lt;&gt;""),IF(②解答入力!$D38=②解答入力!X38,1,0),"")</f>
        <v/>
      </c>
      <c r="X38" s="47" t="str">
        <f>IF(AND(②解答入力!$D38&lt;&gt;"",②解答入力!Y38&lt;&gt;""),IF(②解答入力!$D38=②解答入力!Y38,1,0),"")</f>
        <v/>
      </c>
      <c r="Y38" s="47" t="str">
        <f>IF(AND(②解答入力!$D38&lt;&gt;"",②解答入力!Z38&lt;&gt;""),IF(②解答入力!$D38=②解答入力!Z38,1,0),"")</f>
        <v/>
      </c>
      <c r="Z38" s="47" t="str">
        <f>IF(AND(②解答入力!$D38&lt;&gt;"",②解答入力!AA38&lt;&gt;""),IF(②解答入力!$D38=②解答入力!AA38,1,0),"")</f>
        <v/>
      </c>
      <c r="AA38" s="47" t="str">
        <f>IF(AND(②解答入力!$D38&lt;&gt;"",②解答入力!AB38&lt;&gt;""),IF(②解答入力!$D38=②解答入力!AB38,1,0),"")</f>
        <v/>
      </c>
      <c r="AB38" s="47" t="str">
        <f>IF(AND(②解答入力!$D38&lt;&gt;"",②解答入力!AC38&lt;&gt;""),IF(②解答入力!$D38=②解答入力!AC38,1,0),"")</f>
        <v/>
      </c>
      <c r="AC38" s="47" t="str">
        <f>IF(AND(②解答入力!$D38&lt;&gt;"",②解答入力!AD38&lt;&gt;""),IF(②解答入力!$D38=②解答入力!AD38,1,0),"")</f>
        <v/>
      </c>
      <c r="AD38" s="47" t="str">
        <f>IF(AND(②解答入力!$D38&lt;&gt;"",②解答入力!AE38&lt;&gt;""),IF(②解答入力!$D38=②解答入力!AE38,1,0),"")</f>
        <v/>
      </c>
      <c r="AE38" s="47" t="str">
        <f>IF(AND(②解答入力!$D38&lt;&gt;"",②解答入力!AF38&lt;&gt;""),IF(②解答入力!$D38=②解答入力!AF38,1,0),"")</f>
        <v/>
      </c>
      <c r="AF38" s="47" t="str">
        <f>IF(AND(②解答入力!$D38&lt;&gt;"",②解答入力!AG38&lt;&gt;""),IF(②解答入力!$D38=②解答入力!AG38,1,0),"")</f>
        <v/>
      </c>
      <c r="AG38" s="47" t="str">
        <f>IF(AND(②解答入力!$D38&lt;&gt;"",②解答入力!AH38&lt;&gt;""),IF(②解答入力!$D38=②解答入力!AH38,1,0),"")</f>
        <v/>
      </c>
      <c r="AH38" s="47" t="str">
        <f>IF(AND(②解答入力!$D38&lt;&gt;"",②解答入力!AI38&lt;&gt;""),IF(②解答入力!$D38=②解答入力!AI38,1,0),"")</f>
        <v/>
      </c>
      <c r="AI38" s="47" t="str">
        <f>IF(AND(②解答入力!$D38&lt;&gt;"",②解答入力!AJ38&lt;&gt;""),IF(②解答入力!$D38=②解答入力!AJ38,1,0),"")</f>
        <v/>
      </c>
      <c r="AJ38" s="74" t="str">
        <f>IF(AND(②解答入力!$D38&lt;&gt;"",②解答入力!AK38&lt;&gt;""),IF(②解答入力!$D38=②解答入力!AK38,1,0),"")</f>
        <v/>
      </c>
      <c r="AK38" s="47" t="str">
        <f>IF(AND(②解答入力!$D38&lt;&gt;"",②解答入力!AL38&lt;&gt;""),IF(②解答入力!$D38=②解答入力!AL38,1,0),"")</f>
        <v/>
      </c>
      <c r="AL38" s="47" t="str">
        <f>IF(AND(②解答入力!$D38&lt;&gt;"",②解答入力!AM38&lt;&gt;""),IF(②解答入力!$D38=②解答入力!AM38,1,0),"")</f>
        <v/>
      </c>
      <c r="AM38" s="47" t="str">
        <f>IF(AND(②解答入力!$D38&lt;&gt;"",②解答入力!AN38&lt;&gt;""),IF(②解答入力!$D38=②解答入力!AN38,1,0),"")</f>
        <v/>
      </c>
      <c r="AN38" s="47" t="str">
        <f>IF(AND(②解答入力!$D38&lt;&gt;"",②解答入力!AO38&lt;&gt;""),IF(②解答入力!$D38=②解答入力!AO38,1,0),"")</f>
        <v/>
      </c>
      <c r="AO38" s="47" t="str">
        <f>IF(AND(②解答入力!$D38&lt;&gt;"",②解答入力!AP38&lt;&gt;""),IF(②解答入力!$D38=②解答入力!AP38,1,0),"")</f>
        <v/>
      </c>
      <c r="AP38" s="74" t="str">
        <f>IF(AND(②解答入力!$D38&lt;&gt;"",②解答入力!AQ38&lt;&gt;""),IF(②解答入力!$D38=②解答入力!AQ38,1,0),"")</f>
        <v/>
      </c>
      <c r="AQ38" s="92" t="str">
        <f>IF(AND(②解答入力!$D38&lt;&gt;"",②解答入力!AR38&lt;&gt;""),IF(②解答入力!$D38=②解答入力!AR38,1,0),"")</f>
        <v/>
      </c>
      <c r="AR38" s="46">
        <f t="shared" si="0"/>
        <v>0</v>
      </c>
      <c r="AS38" s="47" t="e">
        <f t="shared" si="1"/>
        <v>#DIV/0!</v>
      </c>
      <c r="AT38" s="47">
        <f t="shared" si="2"/>
        <v>0</v>
      </c>
      <c r="AU38" s="97" t="e">
        <f t="shared" si="3"/>
        <v>#DIV/0!</v>
      </c>
    </row>
    <row r="39" spans="1:47" ht="17.100000000000001" customHeight="1">
      <c r="A39" s="274"/>
      <c r="B39" s="482"/>
      <c r="C39" s="107">
        <v>36</v>
      </c>
      <c r="D39" s="36" t="str">
        <f>IF(AND(②解答入力!$D39&lt;&gt;"",②解答入力!E39&lt;&gt;""),IF(②解答入力!$D39=②解答入力!E39,1,0),"")</f>
        <v/>
      </c>
      <c r="E39" s="37" t="str">
        <f>IF(AND(②解答入力!$D39&lt;&gt;"",②解答入力!F39&lt;&gt;""),IF(②解答入力!$D39=②解答入力!F39,1,0),"")</f>
        <v/>
      </c>
      <c r="F39" s="37" t="str">
        <f>IF(AND(②解答入力!$D39&lt;&gt;"",②解答入力!G39&lt;&gt;""),IF(②解答入力!$D39=②解答入力!G39,1,0),"")</f>
        <v/>
      </c>
      <c r="G39" s="37" t="str">
        <f>IF(AND(②解答入力!$D39&lt;&gt;"",②解答入力!H39&lt;&gt;""),IF(②解答入力!$D39=②解答入力!H39,1,0),"")</f>
        <v/>
      </c>
      <c r="H39" s="37" t="str">
        <f>IF(AND(②解答入力!$D39&lt;&gt;"",②解答入力!I39&lt;&gt;""),IF(②解答入力!$D39=②解答入力!I39,1,0),"")</f>
        <v/>
      </c>
      <c r="I39" s="37" t="str">
        <f>IF(AND(②解答入力!$D39&lt;&gt;"",②解答入力!J39&lt;&gt;""),IF(②解答入力!$D39=②解答入力!J39,1,0),"")</f>
        <v/>
      </c>
      <c r="J39" s="37" t="str">
        <f>IF(AND(②解答入力!$D39&lt;&gt;"",②解答入力!K39&lt;&gt;""),IF(②解答入力!$D39=②解答入力!K39,1,0),"")</f>
        <v/>
      </c>
      <c r="K39" s="37" t="str">
        <f>IF(AND(②解答入力!$D39&lt;&gt;"",②解答入力!L39&lt;&gt;""),IF(②解答入力!$D39=②解答入力!L39,1,0),"")</f>
        <v/>
      </c>
      <c r="L39" s="37" t="str">
        <f>IF(AND(②解答入力!$D39&lt;&gt;"",②解答入力!M39&lt;&gt;""),IF(②解答入力!$D39=②解答入力!M39,1,0),"")</f>
        <v/>
      </c>
      <c r="M39" s="37" t="str">
        <f>IF(AND(②解答入力!$D39&lt;&gt;"",②解答入力!N39&lt;&gt;""),IF(②解答入力!$D39=②解答入力!N39,1,0),"")</f>
        <v/>
      </c>
      <c r="N39" s="37" t="str">
        <f>IF(AND(②解答入力!$D39&lt;&gt;"",②解答入力!O39&lt;&gt;""),IF(②解答入力!$D39=②解答入力!O39,1,0),"")</f>
        <v/>
      </c>
      <c r="O39" s="37" t="str">
        <f>IF(AND(②解答入力!$D39&lt;&gt;"",②解答入力!P39&lt;&gt;""),IF(②解答入力!$D39=②解答入力!P39,1,0),"")</f>
        <v/>
      </c>
      <c r="P39" s="37" t="str">
        <f>IF(AND(②解答入力!$D39&lt;&gt;"",②解答入力!Q39&lt;&gt;""),IF(②解答入力!$D39=②解答入力!Q39,1,0),"")</f>
        <v/>
      </c>
      <c r="Q39" s="37" t="str">
        <f>IF(AND(②解答入力!$D39&lt;&gt;"",②解答入力!R39&lt;&gt;""),IF(②解答入力!$D39=②解答入力!R39,1,0),"")</f>
        <v/>
      </c>
      <c r="R39" s="37" t="str">
        <f>IF(AND(②解答入力!$D39&lt;&gt;"",②解答入力!S39&lt;&gt;""),IF(②解答入力!$D39=②解答入力!S39,1,0),"")</f>
        <v/>
      </c>
      <c r="S39" s="37" t="str">
        <f>IF(AND(②解答入力!$D39&lt;&gt;"",②解答入力!T39&lt;&gt;""),IF(②解答入力!$D39=②解答入力!T39,1,0),"")</f>
        <v/>
      </c>
      <c r="T39" s="37" t="str">
        <f>IF(AND(②解答入力!$D39&lt;&gt;"",②解答入力!U39&lt;&gt;""),IF(②解答入力!$D39=②解答入力!U39,1,0),"")</f>
        <v/>
      </c>
      <c r="U39" s="37" t="str">
        <f>IF(AND(②解答入力!$D39&lt;&gt;"",②解答入力!V39&lt;&gt;""),IF(②解答入力!$D39=②解答入力!V39,1,0),"")</f>
        <v/>
      </c>
      <c r="V39" s="37" t="str">
        <f>IF(AND(②解答入力!$D39&lt;&gt;"",②解答入力!W39&lt;&gt;""),IF(②解答入力!$D39=②解答入力!W39,1,0),"")</f>
        <v/>
      </c>
      <c r="W39" s="37" t="str">
        <f>IF(AND(②解答入力!$D39&lt;&gt;"",②解答入力!X39&lt;&gt;""),IF(②解答入力!$D39=②解答入力!X39,1,0),"")</f>
        <v/>
      </c>
      <c r="X39" s="37" t="str">
        <f>IF(AND(②解答入力!$D39&lt;&gt;"",②解答入力!Y39&lt;&gt;""),IF(②解答入力!$D39=②解答入力!Y39,1,0),"")</f>
        <v/>
      </c>
      <c r="Y39" s="37" t="str">
        <f>IF(AND(②解答入力!$D39&lt;&gt;"",②解答入力!Z39&lt;&gt;""),IF(②解答入力!$D39=②解答入力!Z39,1,0),"")</f>
        <v/>
      </c>
      <c r="Z39" s="37" t="str">
        <f>IF(AND(②解答入力!$D39&lt;&gt;"",②解答入力!AA39&lt;&gt;""),IF(②解答入力!$D39=②解答入力!AA39,1,0),"")</f>
        <v/>
      </c>
      <c r="AA39" s="37" t="str">
        <f>IF(AND(②解答入力!$D39&lt;&gt;"",②解答入力!AB39&lt;&gt;""),IF(②解答入力!$D39=②解答入力!AB39,1,0),"")</f>
        <v/>
      </c>
      <c r="AB39" s="37" t="str">
        <f>IF(AND(②解答入力!$D39&lt;&gt;"",②解答入力!AC39&lt;&gt;""),IF(②解答入力!$D39=②解答入力!AC39,1,0),"")</f>
        <v/>
      </c>
      <c r="AC39" s="37" t="str">
        <f>IF(AND(②解答入力!$D39&lt;&gt;"",②解答入力!AD39&lt;&gt;""),IF(②解答入力!$D39=②解答入力!AD39,1,0),"")</f>
        <v/>
      </c>
      <c r="AD39" s="37" t="str">
        <f>IF(AND(②解答入力!$D39&lt;&gt;"",②解答入力!AE39&lt;&gt;""),IF(②解答入力!$D39=②解答入力!AE39,1,0),"")</f>
        <v/>
      </c>
      <c r="AE39" s="37" t="str">
        <f>IF(AND(②解答入力!$D39&lt;&gt;"",②解答入力!AF39&lt;&gt;""),IF(②解答入力!$D39=②解答入力!AF39,1,0),"")</f>
        <v/>
      </c>
      <c r="AF39" s="37" t="str">
        <f>IF(AND(②解答入力!$D39&lt;&gt;"",②解答入力!AG39&lt;&gt;""),IF(②解答入力!$D39=②解答入力!AG39,1,0),"")</f>
        <v/>
      </c>
      <c r="AG39" s="37" t="str">
        <f>IF(AND(②解答入力!$D39&lt;&gt;"",②解答入力!AH39&lt;&gt;""),IF(②解答入力!$D39=②解答入力!AH39,1,0),"")</f>
        <v/>
      </c>
      <c r="AH39" s="37" t="str">
        <f>IF(AND(②解答入力!$D39&lt;&gt;"",②解答入力!AI39&lt;&gt;""),IF(②解答入力!$D39=②解答入力!AI39,1,0),"")</f>
        <v/>
      </c>
      <c r="AI39" s="37" t="str">
        <f>IF(AND(②解答入力!$D39&lt;&gt;"",②解答入力!AJ39&lt;&gt;""),IF(②解答入力!$D39=②解答入力!AJ39,1,0),"")</f>
        <v/>
      </c>
      <c r="AJ39" s="70" t="str">
        <f>IF(AND(②解答入力!$D39&lt;&gt;"",②解答入力!AK39&lt;&gt;""),IF(②解答入力!$D39=②解答入力!AK39,1,0),"")</f>
        <v/>
      </c>
      <c r="AK39" s="37" t="str">
        <f>IF(AND(②解答入力!$D39&lt;&gt;"",②解答入力!AL39&lt;&gt;""),IF(②解答入力!$D39=②解答入力!AL39,1,0),"")</f>
        <v/>
      </c>
      <c r="AL39" s="37" t="str">
        <f>IF(AND(②解答入力!$D39&lt;&gt;"",②解答入力!AM39&lt;&gt;""),IF(②解答入力!$D39=②解答入力!AM39,1,0),"")</f>
        <v/>
      </c>
      <c r="AM39" s="37" t="str">
        <f>IF(AND(②解答入力!$D39&lt;&gt;"",②解答入力!AN39&lt;&gt;""),IF(②解答入力!$D39=②解答入力!AN39,1,0),"")</f>
        <v/>
      </c>
      <c r="AN39" s="37" t="str">
        <f>IF(AND(②解答入力!$D39&lt;&gt;"",②解答入力!AO39&lt;&gt;""),IF(②解答入力!$D39=②解答入力!AO39,1,0),"")</f>
        <v/>
      </c>
      <c r="AO39" s="37" t="str">
        <f>IF(AND(②解答入力!$D39&lt;&gt;"",②解答入力!AP39&lt;&gt;""),IF(②解答入力!$D39=②解答入力!AP39,1,0),"")</f>
        <v/>
      </c>
      <c r="AP39" s="70" t="str">
        <f>IF(AND(②解答入力!$D39&lt;&gt;"",②解答入力!AQ39&lt;&gt;""),IF(②解答入力!$D39=②解答入力!AQ39,1,0),"")</f>
        <v/>
      </c>
      <c r="AQ39" s="86" t="str">
        <f>IF(AND(②解答入力!$D39&lt;&gt;"",②解答入力!AR39&lt;&gt;""),IF(②解答入力!$D39=②解答入力!AR39,1,0),"")</f>
        <v/>
      </c>
      <c r="AR39" s="36">
        <f t="shared" si="0"/>
        <v>0</v>
      </c>
      <c r="AS39" s="37" t="e">
        <f t="shared" si="1"/>
        <v>#DIV/0!</v>
      </c>
      <c r="AT39" s="37">
        <f t="shared" si="2"/>
        <v>0</v>
      </c>
      <c r="AU39" s="56" t="e">
        <f t="shared" si="3"/>
        <v>#DIV/0!</v>
      </c>
    </row>
    <row r="40" spans="1:47" ht="17.100000000000001" customHeight="1">
      <c r="A40" s="274"/>
      <c r="B40" s="482"/>
      <c r="C40" s="107">
        <v>37</v>
      </c>
      <c r="D40" s="36" t="str">
        <f>IF(AND(②解答入力!$D40&lt;&gt;"",②解答入力!E40&lt;&gt;""),IF(②解答入力!$D40=②解答入力!E40,1,0),"")</f>
        <v/>
      </c>
      <c r="E40" s="37" t="str">
        <f>IF(AND(②解答入力!$D40&lt;&gt;"",②解答入力!F40&lt;&gt;""),IF(②解答入力!$D40=②解答入力!F40,1,0),"")</f>
        <v/>
      </c>
      <c r="F40" s="37" t="str">
        <f>IF(AND(②解答入力!$D40&lt;&gt;"",②解答入力!G40&lt;&gt;""),IF(②解答入力!$D40=②解答入力!G40,1,0),"")</f>
        <v/>
      </c>
      <c r="G40" s="37" t="str">
        <f>IF(AND(②解答入力!$D40&lt;&gt;"",②解答入力!H40&lt;&gt;""),IF(②解答入力!$D40=②解答入力!H40,1,0),"")</f>
        <v/>
      </c>
      <c r="H40" s="37" t="str">
        <f>IF(AND(②解答入力!$D40&lt;&gt;"",②解答入力!I40&lt;&gt;""),IF(②解答入力!$D40=②解答入力!I40,1,0),"")</f>
        <v/>
      </c>
      <c r="I40" s="37" t="str">
        <f>IF(AND(②解答入力!$D40&lt;&gt;"",②解答入力!J40&lt;&gt;""),IF(②解答入力!$D40=②解答入力!J40,1,0),"")</f>
        <v/>
      </c>
      <c r="J40" s="37" t="str">
        <f>IF(AND(②解答入力!$D40&lt;&gt;"",②解答入力!K40&lt;&gt;""),IF(②解答入力!$D40=②解答入力!K40,1,0),"")</f>
        <v/>
      </c>
      <c r="K40" s="37" t="str">
        <f>IF(AND(②解答入力!$D40&lt;&gt;"",②解答入力!L40&lt;&gt;""),IF(②解答入力!$D40=②解答入力!L40,1,0),"")</f>
        <v/>
      </c>
      <c r="L40" s="37" t="str">
        <f>IF(AND(②解答入力!$D40&lt;&gt;"",②解答入力!M40&lt;&gt;""),IF(②解答入力!$D40=②解答入力!M40,1,0),"")</f>
        <v/>
      </c>
      <c r="M40" s="37" t="str">
        <f>IF(AND(②解答入力!$D40&lt;&gt;"",②解答入力!N40&lt;&gt;""),IF(②解答入力!$D40=②解答入力!N40,1,0),"")</f>
        <v/>
      </c>
      <c r="N40" s="37" t="str">
        <f>IF(AND(②解答入力!$D40&lt;&gt;"",②解答入力!O40&lt;&gt;""),IF(②解答入力!$D40=②解答入力!O40,1,0),"")</f>
        <v/>
      </c>
      <c r="O40" s="37" t="str">
        <f>IF(AND(②解答入力!$D40&lt;&gt;"",②解答入力!P40&lt;&gt;""),IF(②解答入力!$D40=②解答入力!P40,1,0),"")</f>
        <v/>
      </c>
      <c r="P40" s="37" t="str">
        <f>IF(AND(②解答入力!$D40&lt;&gt;"",②解答入力!Q40&lt;&gt;""),IF(②解答入力!$D40=②解答入力!Q40,1,0),"")</f>
        <v/>
      </c>
      <c r="Q40" s="37" t="str">
        <f>IF(AND(②解答入力!$D40&lt;&gt;"",②解答入力!R40&lt;&gt;""),IF(②解答入力!$D40=②解答入力!R40,1,0),"")</f>
        <v/>
      </c>
      <c r="R40" s="37" t="str">
        <f>IF(AND(②解答入力!$D40&lt;&gt;"",②解答入力!S40&lt;&gt;""),IF(②解答入力!$D40=②解答入力!S40,1,0),"")</f>
        <v/>
      </c>
      <c r="S40" s="37" t="str">
        <f>IF(AND(②解答入力!$D40&lt;&gt;"",②解答入力!T40&lt;&gt;""),IF(②解答入力!$D40=②解答入力!T40,1,0),"")</f>
        <v/>
      </c>
      <c r="T40" s="37" t="str">
        <f>IF(AND(②解答入力!$D40&lt;&gt;"",②解答入力!U40&lt;&gt;""),IF(②解答入力!$D40=②解答入力!U40,1,0),"")</f>
        <v/>
      </c>
      <c r="U40" s="37" t="str">
        <f>IF(AND(②解答入力!$D40&lt;&gt;"",②解答入力!V40&lt;&gt;""),IF(②解答入力!$D40=②解答入力!V40,1,0),"")</f>
        <v/>
      </c>
      <c r="V40" s="37" t="str">
        <f>IF(AND(②解答入力!$D40&lt;&gt;"",②解答入力!W40&lt;&gt;""),IF(②解答入力!$D40=②解答入力!W40,1,0),"")</f>
        <v/>
      </c>
      <c r="W40" s="37" t="str">
        <f>IF(AND(②解答入力!$D40&lt;&gt;"",②解答入力!X40&lt;&gt;""),IF(②解答入力!$D40=②解答入力!X40,1,0),"")</f>
        <v/>
      </c>
      <c r="X40" s="37" t="str">
        <f>IF(AND(②解答入力!$D40&lt;&gt;"",②解答入力!Y40&lt;&gt;""),IF(②解答入力!$D40=②解答入力!Y40,1,0),"")</f>
        <v/>
      </c>
      <c r="Y40" s="37" t="str">
        <f>IF(AND(②解答入力!$D40&lt;&gt;"",②解答入力!Z40&lt;&gt;""),IF(②解答入力!$D40=②解答入力!Z40,1,0),"")</f>
        <v/>
      </c>
      <c r="Z40" s="37" t="str">
        <f>IF(AND(②解答入力!$D40&lt;&gt;"",②解答入力!AA40&lt;&gt;""),IF(②解答入力!$D40=②解答入力!AA40,1,0),"")</f>
        <v/>
      </c>
      <c r="AA40" s="37" t="str">
        <f>IF(AND(②解答入力!$D40&lt;&gt;"",②解答入力!AB40&lt;&gt;""),IF(②解答入力!$D40=②解答入力!AB40,1,0),"")</f>
        <v/>
      </c>
      <c r="AB40" s="37" t="str">
        <f>IF(AND(②解答入力!$D40&lt;&gt;"",②解答入力!AC40&lt;&gt;""),IF(②解答入力!$D40=②解答入力!AC40,1,0),"")</f>
        <v/>
      </c>
      <c r="AC40" s="37" t="str">
        <f>IF(AND(②解答入力!$D40&lt;&gt;"",②解答入力!AD40&lt;&gt;""),IF(②解答入力!$D40=②解答入力!AD40,1,0),"")</f>
        <v/>
      </c>
      <c r="AD40" s="37" t="str">
        <f>IF(AND(②解答入力!$D40&lt;&gt;"",②解答入力!AE40&lt;&gt;""),IF(②解答入力!$D40=②解答入力!AE40,1,0),"")</f>
        <v/>
      </c>
      <c r="AE40" s="37" t="str">
        <f>IF(AND(②解答入力!$D40&lt;&gt;"",②解答入力!AF40&lt;&gt;""),IF(②解答入力!$D40=②解答入力!AF40,1,0),"")</f>
        <v/>
      </c>
      <c r="AF40" s="37" t="str">
        <f>IF(AND(②解答入力!$D40&lt;&gt;"",②解答入力!AG40&lt;&gt;""),IF(②解答入力!$D40=②解答入力!AG40,1,0),"")</f>
        <v/>
      </c>
      <c r="AG40" s="37" t="str">
        <f>IF(AND(②解答入力!$D40&lt;&gt;"",②解答入力!AH40&lt;&gt;""),IF(②解答入力!$D40=②解答入力!AH40,1,0),"")</f>
        <v/>
      </c>
      <c r="AH40" s="37" t="str">
        <f>IF(AND(②解答入力!$D40&lt;&gt;"",②解答入力!AI40&lt;&gt;""),IF(②解答入力!$D40=②解答入力!AI40,1,0),"")</f>
        <v/>
      </c>
      <c r="AI40" s="37" t="str">
        <f>IF(AND(②解答入力!$D40&lt;&gt;"",②解答入力!AJ40&lt;&gt;""),IF(②解答入力!$D40=②解答入力!AJ40,1,0),"")</f>
        <v/>
      </c>
      <c r="AJ40" s="70" t="str">
        <f>IF(AND(②解答入力!$D40&lt;&gt;"",②解答入力!AK40&lt;&gt;""),IF(②解答入力!$D40=②解答入力!AK40,1,0),"")</f>
        <v/>
      </c>
      <c r="AK40" s="37" t="str">
        <f>IF(AND(②解答入力!$D40&lt;&gt;"",②解答入力!AL40&lt;&gt;""),IF(②解答入力!$D40=②解答入力!AL40,1,0),"")</f>
        <v/>
      </c>
      <c r="AL40" s="37" t="str">
        <f>IF(AND(②解答入力!$D40&lt;&gt;"",②解答入力!AM40&lt;&gt;""),IF(②解答入力!$D40=②解答入力!AM40,1,0),"")</f>
        <v/>
      </c>
      <c r="AM40" s="37" t="str">
        <f>IF(AND(②解答入力!$D40&lt;&gt;"",②解答入力!AN40&lt;&gt;""),IF(②解答入力!$D40=②解答入力!AN40,1,0),"")</f>
        <v/>
      </c>
      <c r="AN40" s="37" t="str">
        <f>IF(AND(②解答入力!$D40&lt;&gt;"",②解答入力!AO40&lt;&gt;""),IF(②解答入力!$D40=②解答入力!AO40,1,0),"")</f>
        <v/>
      </c>
      <c r="AO40" s="37" t="str">
        <f>IF(AND(②解答入力!$D40&lt;&gt;"",②解答入力!AP40&lt;&gt;""),IF(②解答入力!$D40=②解答入力!AP40,1,0),"")</f>
        <v/>
      </c>
      <c r="AP40" s="70" t="str">
        <f>IF(AND(②解答入力!$D40&lt;&gt;"",②解答入力!AQ40&lt;&gt;""),IF(②解答入力!$D40=②解答入力!AQ40,1,0),"")</f>
        <v/>
      </c>
      <c r="AQ40" s="86" t="str">
        <f>IF(AND(②解答入力!$D40&lt;&gt;"",②解答入力!AR40&lt;&gt;""),IF(②解答入力!$D40=②解答入力!AR40,1,0),"")</f>
        <v/>
      </c>
      <c r="AR40" s="36">
        <f t="shared" si="0"/>
        <v>0</v>
      </c>
      <c r="AS40" s="37" t="e">
        <f t="shared" si="1"/>
        <v>#DIV/0!</v>
      </c>
      <c r="AT40" s="37">
        <f t="shared" si="2"/>
        <v>0</v>
      </c>
      <c r="AU40" s="56" t="e">
        <f t="shared" si="3"/>
        <v>#DIV/0!</v>
      </c>
    </row>
    <row r="41" spans="1:47" ht="17.100000000000001" customHeight="1">
      <c r="A41" s="274"/>
      <c r="B41" s="529"/>
      <c r="C41" s="107">
        <v>38</v>
      </c>
      <c r="D41" s="36" t="str">
        <f>IF(AND(②解答入力!$D41&lt;&gt;"",②解答入力!E41&lt;&gt;""),IF(②解答入力!$D41=②解答入力!E41,1,0),"")</f>
        <v/>
      </c>
      <c r="E41" s="37" t="str">
        <f>IF(AND(②解答入力!$D41&lt;&gt;"",②解答入力!F41&lt;&gt;""),IF(②解答入力!$D41=②解答入力!F41,1,0),"")</f>
        <v/>
      </c>
      <c r="F41" s="37" t="str">
        <f>IF(AND(②解答入力!$D41&lt;&gt;"",②解答入力!G41&lt;&gt;""),IF(②解答入力!$D41=②解答入力!G41,1,0),"")</f>
        <v/>
      </c>
      <c r="G41" s="37" t="str">
        <f>IF(AND(②解答入力!$D41&lt;&gt;"",②解答入力!H41&lt;&gt;""),IF(②解答入力!$D41=②解答入力!H41,1,0),"")</f>
        <v/>
      </c>
      <c r="H41" s="37" t="str">
        <f>IF(AND(②解答入力!$D41&lt;&gt;"",②解答入力!I41&lt;&gt;""),IF(②解答入力!$D41=②解答入力!I41,1,0),"")</f>
        <v/>
      </c>
      <c r="I41" s="37" t="str">
        <f>IF(AND(②解答入力!$D41&lt;&gt;"",②解答入力!J41&lt;&gt;""),IF(②解答入力!$D41=②解答入力!J41,1,0),"")</f>
        <v/>
      </c>
      <c r="J41" s="37" t="str">
        <f>IF(AND(②解答入力!$D41&lt;&gt;"",②解答入力!K41&lt;&gt;""),IF(②解答入力!$D41=②解答入力!K41,1,0),"")</f>
        <v/>
      </c>
      <c r="K41" s="37" t="str">
        <f>IF(AND(②解答入力!$D41&lt;&gt;"",②解答入力!L41&lt;&gt;""),IF(②解答入力!$D41=②解答入力!L41,1,0),"")</f>
        <v/>
      </c>
      <c r="L41" s="37" t="str">
        <f>IF(AND(②解答入力!$D41&lt;&gt;"",②解答入力!M41&lt;&gt;""),IF(②解答入力!$D41=②解答入力!M41,1,0),"")</f>
        <v/>
      </c>
      <c r="M41" s="37" t="str">
        <f>IF(AND(②解答入力!$D41&lt;&gt;"",②解答入力!N41&lt;&gt;""),IF(②解答入力!$D41=②解答入力!N41,1,0),"")</f>
        <v/>
      </c>
      <c r="N41" s="37" t="str">
        <f>IF(AND(②解答入力!$D41&lt;&gt;"",②解答入力!O41&lt;&gt;""),IF(②解答入力!$D41=②解答入力!O41,1,0),"")</f>
        <v/>
      </c>
      <c r="O41" s="37" t="str">
        <f>IF(AND(②解答入力!$D41&lt;&gt;"",②解答入力!P41&lt;&gt;""),IF(②解答入力!$D41=②解答入力!P41,1,0),"")</f>
        <v/>
      </c>
      <c r="P41" s="37" t="str">
        <f>IF(AND(②解答入力!$D41&lt;&gt;"",②解答入力!Q41&lt;&gt;""),IF(②解答入力!$D41=②解答入力!Q41,1,0),"")</f>
        <v/>
      </c>
      <c r="Q41" s="37" t="str">
        <f>IF(AND(②解答入力!$D41&lt;&gt;"",②解答入力!R41&lt;&gt;""),IF(②解答入力!$D41=②解答入力!R41,1,0),"")</f>
        <v/>
      </c>
      <c r="R41" s="37" t="str">
        <f>IF(AND(②解答入力!$D41&lt;&gt;"",②解答入力!S41&lt;&gt;""),IF(②解答入力!$D41=②解答入力!S41,1,0),"")</f>
        <v/>
      </c>
      <c r="S41" s="37" t="str">
        <f>IF(AND(②解答入力!$D41&lt;&gt;"",②解答入力!T41&lt;&gt;""),IF(②解答入力!$D41=②解答入力!T41,1,0),"")</f>
        <v/>
      </c>
      <c r="T41" s="37" t="str">
        <f>IF(AND(②解答入力!$D41&lt;&gt;"",②解答入力!U41&lt;&gt;""),IF(②解答入力!$D41=②解答入力!U41,1,0),"")</f>
        <v/>
      </c>
      <c r="U41" s="37" t="str">
        <f>IF(AND(②解答入力!$D41&lt;&gt;"",②解答入力!V41&lt;&gt;""),IF(②解答入力!$D41=②解答入力!V41,1,0),"")</f>
        <v/>
      </c>
      <c r="V41" s="37" t="str">
        <f>IF(AND(②解答入力!$D41&lt;&gt;"",②解答入力!W41&lt;&gt;""),IF(②解答入力!$D41=②解答入力!W41,1,0),"")</f>
        <v/>
      </c>
      <c r="W41" s="37" t="str">
        <f>IF(AND(②解答入力!$D41&lt;&gt;"",②解答入力!X41&lt;&gt;""),IF(②解答入力!$D41=②解答入力!X41,1,0),"")</f>
        <v/>
      </c>
      <c r="X41" s="37" t="str">
        <f>IF(AND(②解答入力!$D41&lt;&gt;"",②解答入力!Y41&lt;&gt;""),IF(②解答入力!$D41=②解答入力!Y41,1,0),"")</f>
        <v/>
      </c>
      <c r="Y41" s="37" t="str">
        <f>IF(AND(②解答入力!$D41&lt;&gt;"",②解答入力!Z41&lt;&gt;""),IF(②解答入力!$D41=②解答入力!Z41,1,0),"")</f>
        <v/>
      </c>
      <c r="Z41" s="37" t="str">
        <f>IF(AND(②解答入力!$D41&lt;&gt;"",②解答入力!AA41&lt;&gt;""),IF(②解答入力!$D41=②解答入力!AA41,1,0),"")</f>
        <v/>
      </c>
      <c r="AA41" s="37" t="str">
        <f>IF(AND(②解答入力!$D41&lt;&gt;"",②解答入力!AB41&lt;&gt;""),IF(②解答入力!$D41=②解答入力!AB41,1,0),"")</f>
        <v/>
      </c>
      <c r="AB41" s="37" t="str">
        <f>IF(AND(②解答入力!$D41&lt;&gt;"",②解答入力!AC41&lt;&gt;""),IF(②解答入力!$D41=②解答入力!AC41,1,0),"")</f>
        <v/>
      </c>
      <c r="AC41" s="37" t="str">
        <f>IF(AND(②解答入力!$D41&lt;&gt;"",②解答入力!AD41&lt;&gt;""),IF(②解答入力!$D41=②解答入力!AD41,1,0),"")</f>
        <v/>
      </c>
      <c r="AD41" s="37" t="str">
        <f>IF(AND(②解答入力!$D41&lt;&gt;"",②解答入力!AE41&lt;&gt;""),IF(②解答入力!$D41=②解答入力!AE41,1,0),"")</f>
        <v/>
      </c>
      <c r="AE41" s="37" t="str">
        <f>IF(AND(②解答入力!$D41&lt;&gt;"",②解答入力!AF41&lt;&gt;""),IF(②解答入力!$D41=②解答入力!AF41,1,0),"")</f>
        <v/>
      </c>
      <c r="AF41" s="37" t="str">
        <f>IF(AND(②解答入力!$D41&lt;&gt;"",②解答入力!AG41&lt;&gt;""),IF(②解答入力!$D41=②解答入力!AG41,1,0),"")</f>
        <v/>
      </c>
      <c r="AG41" s="37" t="str">
        <f>IF(AND(②解答入力!$D41&lt;&gt;"",②解答入力!AH41&lt;&gt;""),IF(②解答入力!$D41=②解答入力!AH41,1,0),"")</f>
        <v/>
      </c>
      <c r="AH41" s="37" t="str">
        <f>IF(AND(②解答入力!$D41&lt;&gt;"",②解答入力!AI41&lt;&gt;""),IF(②解答入力!$D41=②解答入力!AI41,1,0),"")</f>
        <v/>
      </c>
      <c r="AI41" s="37" t="str">
        <f>IF(AND(②解答入力!$D41&lt;&gt;"",②解答入力!AJ41&lt;&gt;""),IF(②解答入力!$D41=②解答入力!AJ41,1,0),"")</f>
        <v/>
      </c>
      <c r="AJ41" s="70" t="str">
        <f>IF(AND(②解答入力!$D41&lt;&gt;"",②解答入力!AK41&lt;&gt;""),IF(②解答入力!$D41=②解答入力!AK41,1,0),"")</f>
        <v/>
      </c>
      <c r="AK41" s="37" t="str">
        <f>IF(AND(②解答入力!$D41&lt;&gt;"",②解答入力!AL41&lt;&gt;""),IF(②解答入力!$D41=②解答入力!AL41,1,0),"")</f>
        <v/>
      </c>
      <c r="AL41" s="37" t="str">
        <f>IF(AND(②解答入力!$D41&lt;&gt;"",②解答入力!AM41&lt;&gt;""),IF(②解答入力!$D41=②解答入力!AM41,1,0),"")</f>
        <v/>
      </c>
      <c r="AM41" s="37" t="str">
        <f>IF(AND(②解答入力!$D41&lt;&gt;"",②解答入力!AN41&lt;&gt;""),IF(②解答入力!$D41=②解答入力!AN41,1,0),"")</f>
        <v/>
      </c>
      <c r="AN41" s="37" t="str">
        <f>IF(AND(②解答入力!$D41&lt;&gt;"",②解答入力!AO41&lt;&gt;""),IF(②解答入力!$D41=②解答入力!AO41,1,0),"")</f>
        <v/>
      </c>
      <c r="AO41" s="37" t="str">
        <f>IF(AND(②解答入力!$D41&lt;&gt;"",②解答入力!AP41&lt;&gt;""),IF(②解答入力!$D41=②解答入力!AP41,1,0),"")</f>
        <v/>
      </c>
      <c r="AP41" s="70" t="str">
        <f>IF(AND(②解答入力!$D41&lt;&gt;"",②解答入力!AQ41&lt;&gt;""),IF(②解答入力!$D41=②解答入力!AQ41,1,0),"")</f>
        <v/>
      </c>
      <c r="AQ41" s="86" t="str">
        <f>IF(AND(②解答入力!$D41&lt;&gt;"",②解答入力!AR41&lt;&gt;""),IF(②解答入力!$D41=②解答入力!AR41,1,0),"")</f>
        <v/>
      </c>
      <c r="AR41" s="36">
        <f t="shared" si="0"/>
        <v>0</v>
      </c>
      <c r="AS41" s="37" t="e">
        <f t="shared" si="1"/>
        <v>#DIV/0!</v>
      </c>
      <c r="AT41" s="37">
        <f t="shared" si="2"/>
        <v>0</v>
      </c>
      <c r="AU41" s="56" t="e">
        <f t="shared" si="3"/>
        <v>#DIV/0!</v>
      </c>
    </row>
    <row r="42" spans="1:47" ht="17.100000000000001" customHeight="1">
      <c r="A42" s="274"/>
      <c r="B42" s="528" t="s">
        <v>127</v>
      </c>
      <c r="C42" s="107">
        <v>39</v>
      </c>
      <c r="D42" s="36" t="str">
        <f>IF(AND(②解答入力!$D42&lt;&gt;"",②解答入力!E42&lt;&gt;""),IF(②解答入力!$D42=②解答入力!E42,1,0),"")</f>
        <v/>
      </c>
      <c r="E42" s="37" t="str">
        <f>IF(AND(②解答入力!$D42&lt;&gt;"",②解答入力!F42&lt;&gt;""),IF(②解答入力!$D42=②解答入力!F42,1,0),"")</f>
        <v/>
      </c>
      <c r="F42" s="37" t="str">
        <f>IF(AND(②解答入力!$D42&lt;&gt;"",②解答入力!G42&lt;&gt;""),IF(②解答入力!$D42=②解答入力!G42,1,0),"")</f>
        <v/>
      </c>
      <c r="G42" s="37" t="str">
        <f>IF(AND(②解答入力!$D42&lt;&gt;"",②解答入力!H42&lt;&gt;""),IF(②解答入力!$D42=②解答入力!H42,1,0),"")</f>
        <v/>
      </c>
      <c r="H42" s="37" t="str">
        <f>IF(AND(②解答入力!$D42&lt;&gt;"",②解答入力!I42&lt;&gt;""),IF(②解答入力!$D42=②解答入力!I42,1,0),"")</f>
        <v/>
      </c>
      <c r="I42" s="37" t="str">
        <f>IF(AND(②解答入力!$D42&lt;&gt;"",②解答入力!J42&lt;&gt;""),IF(②解答入力!$D42=②解答入力!J42,1,0),"")</f>
        <v/>
      </c>
      <c r="J42" s="37" t="str">
        <f>IF(AND(②解答入力!$D42&lt;&gt;"",②解答入力!K42&lt;&gt;""),IF(②解答入力!$D42=②解答入力!K42,1,0),"")</f>
        <v/>
      </c>
      <c r="K42" s="37" t="str">
        <f>IF(AND(②解答入力!$D42&lt;&gt;"",②解答入力!L42&lt;&gt;""),IF(②解答入力!$D42=②解答入力!L42,1,0),"")</f>
        <v/>
      </c>
      <c r="L42" s="37" t="str">
        <f>IF(AND(②解答入力!$D42&lt;&gt;"",②解答入力!M42&lt;&gt;""),IF(②解答入力!$D42=②解答入力!M42,1,0),"")</f>
        <v/>
      </c>
      <c r="M42" s="37" t="str">
        <f>IF(AND(②解答入力!$D42&lt;&gt;"",②解答入力!N42&lt;&gt;""),IF(②解答入力!$D42=②解答入力!N42,1,0),"")</f>
        <v/>
      </c>
      <c r="N42" s="37" t="str">
        <f>IF(AND(②解答入力!$D42&lt;&gt;"",②解答入力!O42&lt;&gt;""),IF(②解答入力!$D42=②解答入力!O42,1,0),"")</f>
        <v/>
      </c>
      <c r="O42" s="37" t="str">
        <f>IF(AND(②解答入力!$D42&lt;&gt;"",②解答入力!P42&lt;&gt;""),IF(②解答入力!$D42=②解答入力!P42,1,0),"")</f>
        <v/>
      </c>
      <c r="P42" s="37" t="str">
        <f>IF(AND(②解答入力!$D42&lt;&gt;"",②解答入力!Q42&lt;&gt;""),IF(②解答入力!$D42=②解答入力!Q42,1,0),"")</f>
        <v/>
      </c>
      <c r="Q42" s="37" t="str">
        <f>IF(AND(②解答入力!$D42&lt;&gt;"",②解答入力!R42&lt;&gt;""),IF(②解答入力!$D42=②解答入力!R42,1,0),"")</f>
        <v/>
      </c>
      <c r="R42" s="37" t="str">
        <f>IF(AND(②解答入力!$D42&lt;&gt;"",②解答入力!S42&lt;&gt;""),IF(②解答入力!$D42=②解答入力!S42,1,0),"")</f>
        <v/>
      </c>
      <c r="S42" s="37" t="str">
        <f>IF(AND(②解答入力!$D42&lt;&gt;"",②解答入力!T42&lt;&gt;""),IF(②解答入力!$D42=②解答入力!T42,1,0),"")</f>
        <v/>
      </c>
      <c r="T42" s="37" t="str">
        <f>IF(AND(②解答入力!$D42&lt;&gt;"",②解答入力!U42&lt;&gt;""),IF(②解答入力!$D42=②解答入力!U42,1,0),"")</f>
        <v/>
      </c>
      <c r="U42" s="37" t="str">
        <f>IF(AND(②解答入力!$D42&lt;&gt;"",②解答入力!V42&lt;&gt;""),IF(②解答入力!$D42=②解答入力!V42,1,0),"")</f>
        <v/>
      </c>
      <c r="V42" s="37" t="str">
        <f>IF(AND(②解答入力!$D42&lt;&gt;"",②解答入力!W42&lt;&gt;""),IF(②解答入力!$D42=②解答入力!W42,1,0),"")</f>
        <v/>
      </c>
      <c r="W42" s="37" t="str">
        <f>IF(AND(②解答入力!$D42&lt;&gt;"",②解答入力!X42&lt;&gt;""),IF(②解答入力!$D42=②解答入力!X42,1,0),"")</f>
        <v/>
      </c>
      <c r="X42" s="37" t="str">
        <f>IF(AND(②解答入力!$D42&lt;&gt;"",②解答入力!Y42&lt;&gt;""),IF(②解答入力!$D42=②解答入力!Y42,1,0),"")</f>
        <v/>
      </c>
      <c r="Y42" s="37" t="str">
        <f>IF(AND(②解答入力!$D42&lt;&gt;"",②解答入力!Z42&lt;&gt;""),IF(②解答入力!$D42=②解答入力!Z42,1,0),"")</f>
        <v/>
      </c>
      <c r="Z42" s="37" t="str">
        <f>IF(AND(②解答入力!$D42&lt;&gt;"",②解答入力!AA42&lt;&gt;""),IF(②解答入力!$D42=②解答入力!AA42,1,0),"")</f>
        <v/>
      </c>
      <c r="AA42" s="37" t="str">
        <f>IF(AND(②解答入力!$D42&lt;&gt;"",②解答入力!AB42&lt;&gt;""),IF(②解答入力!$D42=②解答入力!AB42,1,0),"")</f>
        <v/>
      </c>
      <c r="AB42" s="37" t="str">
        <f>IF(AND(②解答入力!$D42&lt;&gt;"",②解答入力!AC42&lt;&gt;""),IF(②解答入力!$D42=②解答入力!AC42,1,0),"")</f>
        <v/>
      </c>
      <c r="AC42" s="37" t="str">
        <f>IF(AND(②解答入力!$D42&lt;&gt;"",②解答入力!AD42&lt;&gt;""),IF(②解答入力!$D42=②解答入力!AD42,1,0),"")</f>
        <v/>
      </c>
      <c r="AD42" s="37" t="str">
        <f>IF(AND(②解答入力!$D42&lt;&gt;"",②解答入力!AE42&lt;&gt;""),IF(②解答入力!$D42=②解答入力!AE42,1,0),"")</f>
        <v/>
      </c>
      <c r="AE42" s="37" t="str">
        <f>IF(AND(②解答入力!$D42&lt;&gt;"",②解答入力!AF42&lt;&gt;""),IF(②解答入力!$D42=②解答入力!AF42,1,0),"")</f>
        <v/>
      </c>
      <c r="AF42" s="37" t="str">
        <f>IF(AND(②解答入力!$D42&lt;&gt;"",②解答入力!AG42&lt;&gt;""),IF(②解答入力!$D42=②解答入力!AG42,1,0),"")</f>
        <v/>
      </c>
      <c r="AG42" s="37" t="str">
        <f>IF(AND(②解答入力!$D42&lt;&gt;"",②解答入力!AH42&lt;&gt;""),IF(②解答入力!$D42=②解答入力!AH42,1,0),"")</f>
        <v/>
      </c>
      <c r="AH42" s="37" t="str">
        <f>IF(AND(②解答入力!$D42&lt;&gt;"",②解答入力!AI42&lt;&gt;""),IF(②解答入力!$D42=②解答入力!AI42,1,0),"")</f>
        <v/>
      </c>
      <c r="AI42" s="37" t="str">
        <f>IF(AND(②解答入力!$D42&lt;&gt;"",②解答入力!AJ42&lt;&gt;""),IF(②解答入力!$D42=②解答入力!AJ42,1,0),"")</f>
        <v/>
      </c>
      <c r="AJ42" s="70" t="str">
        <f>IF(AND(②解答入力!$D42&lt;&gt;"",②解答入力!AK42&lt;&gt;""),IF(②解答入力!$D42=②解答入力!AK42,1,0),"")</f>
        <v/>
      </c>
      <c r="AK42" s="37" t="str">
        <f>IF(AND(②解答入力!$D42&lt;&gt;"",②解答入力!AL42&lt;&gt;""),IF(②解答入力!$D42=②解答入力!AL42,1,0),"")</f>
        <v/>
      </c>
      <c r="AL42" s="37" t="str">
        <f>IF(AND(②解答入力!$D42&lt;&gt;"",②解答入力!AM42&lt;&gt;""),IF(②解答入力!$D42=②解答入力!AM42,1,0),"")</f>
        <v/>
      </c>
      <c r="AM42" s="37" t="str">
        <f>IF(AND(②解答入力!$D42&lt;&gt;"",②解答入力!AN42&lt;&gt;""),IF(②解答入力!$D42=②解答入力!AN42,1,0),"")</f>
        <v/>
      </c>
      <c r="AN42" s="37" t="str">
        <f>IF(AND(②解答入力!$D42&lt;&gt;"",②解答入力!AO42&lt;&gt;""),IF(②解答入力!$D42=②解答入力!AO42,1,0),"")</f>
        <v/>
      </c>
      <c r="AO42" s="37" t="str">
        <f>IF(AND(②解答入力!$D42&lt;&gt;"",②解答入力!AP42&lt;&gt;""),IF(②解答入力!$D42=②解答入力!AP42,1,0),"")</f>
        <v/>
      </c>
      <c r="AP42" s="70" t="str">
        <f>IF(AND(②解答入力!$D42&lt;&gt;"",②解答入力!AQ42&lt;&gt;""),IF(②解答入力!$D42=②解答入力!AQ42,1,0),"")</f>
        <v/>
      </c>
      <c r="AQ42" s="86" t="str">
        <f>IF(AND(②解答入力!$D42&lt;&gt;"",②解答入力!AR42&lt;&gt;""),IF(②解答入力!$D42=②解答入力!AR42,1,0),"")</f>
        <v/>
      </c>
      <c r="AR42" s="36">
        <f t="shared" si="0"/>
        <v>0</v>
      </c>
      <c r="AS42" s="37" t="e">
        <f t="shared" si="1"/>
        <v>#DIV/0!</v>
      </c>
      <c r="AT42" s="37">
        <f t="shared" si="2"/>
        <v>0</v>
      </c>
      <c r="AU42" s="56" t="e">
        <f t="shared" si="3"/>
        <v>#DIV/0!</v>
      </c>
    </row>
    <row r="43" spans="1:47" ht="16.5" customHeight="1">
      <c r="A43" s="274"/>
      <c r="B43" s="482"/>
      <c r="C43" s="107">
        <v>40</v>
      </c>
      <c r="D43" s="36" t="str">
        <f>IF(AND(②解答入力!$D43&lt;&gt;"",②解答入力!E43&lt;&gt;""),IF(②解答入力!$D43=②解答入力!E43,1,0),"")</f>
        <v/>
      </c>
      <c r="E43" s="37" t="str">
        <f>IF(AND(②解答入力!$D43&lt;&gt;"",②解答入力!F43&lt;&gt;""),IF(②解答入力!$D43=②解答入力!F43,1,0),"")</f>
        <v/>
      </c>
      <c r="F43" s="37" t="str">
        <f>IF(AND(②解答入力!$D43&lt;&gt;"",②解答入力!G43&lt;&gt;""),IF(②解答入力!$D43=②解答入力!G43,1,0),"")</f>
        <v/>
      </c>
      <c r="G43" s="37" t="str">
        <f>IF(AND(②解答入力!$D43&lt;&gt;"",②解答入力!H43&lt;&gt;""),IF(②解答入力!$D43=②解答入力!H43,1,0),"")</f>
        <v/>
      </c>
      <c r="H43" s="37" t="str">
        <f>IF(AND(②解答入力!$D43&lt;&gt;"",②解答入力!I43&lt;&gt;""),IF(②解答入力!$D43=②解答入力!I43,1,0),"")</f>
        <v/>
      </c>
      <c r="I43" s="37" t="str">
        <f>IF(AND(②解答入力!$D43&lt;&gt;"",②解答入力!J43&lt;&gt;""),IF(②解答入力!$D43=②解答入力!J43,1,0),"")</f>
        <v/>
      </c>
      <c r="J43" s="37" t="str">
        <f>IF(AND(②解答入力!$D43&lt;&gt;"",②解答入力!K43&lt;&gt;""),IF(②解答入力!$D43=②解答入力!K43,1,0),"")</f>
        <v/>
      </c>
      <c r="K43" s="37" t="str">
        <f>IF(AND(②解答入力!$D43&lt;&gt;"",②解答入力!L43&lt;&gt;""),IF(②解答入力!$D43=②解答入力!L43,1,0),"")</f>
        <v/>
      </c>
      <c r="L43" s="37" t="str">
        <f>IF(AND(②解答入力!$D43&lt;&gt;"",②解答入力!M43&lt;&gt;""),IF(②解答入力!$D43=②解答入力!M43,1,0),"")</f>
        <v/>
      </c>
      <c r="M43" s="37" t="str">
        <f>IF(AND(②解答入力!$D43&lt;&gt;"",②解答入力!N43&lt;&gt;""),IF(②解答入力!$D43=②解答入力!N43,1,0),"")</f>
        <v/>
      </c>
      <c r="N43" s="37" t="str">
        <f>IF(AND(②解答入力!$D43&lt;&gt;"",②解答入力!O43&lt;&gt;""),IF(②解答入力!$D43=②解答入力!O43,1,0),"")</f>
        <v/>
      </c>
      <c r="O43" s="37" t="str">
        <f>IF(AND(②解答入力!$D43&lt;&gt;"",②解答入力!P43&lt;&gt;""),IF(②解答入力!$D43=②解答入力!P43,1,0),"")</f>
        <v/>
      </c>
      <c r="P43" s="37" t="str">
        <f>IF(AND(②解答入力!$D43&lt;&gt;"",②解答入力!Q43&lt;&gt;""),IF(②解答入力!$D43=②解答入力!Q43,1,0),"")</f>
        <v/>
      </c>
      <c r="Q43" s="37" t="str">
        <f>IF(AND(②解答入力!$D43&lt;&gt;"",②解答入力!R43&lt;&gt;""),IF(②解答入力!$D43=②解答入力!R43,1,0),"")</f>
        <v/>
      </c>
      <c r="R43" s="37" t="str">
        <f>IF(AND(②解答入力!$D43&lt;&gt;"",②解答入力!S43&lt;&gt;""),IF(②解答入力!$D43=②解答入力!S43,1,0),"")</f>
        <v/>
      </c>
      <c r="S43" s="37" t="str">
        <f>IF(AND(②解答入力!$D43&lt;&gt;"",②解答入力!T43&lt;&gt;""),IF(②解答入力!$D43=②解答入力!T43,1,0),"")</f>
        <v/>
      </c>
      <c r="T43" s="37" t="str">
        <f>IF(AND(②解答入力!$D43&lt;&gt;"",②解答入力!U43&lt;&gt;""),IF(②解答入力!$D43=②解答入力!U43,1,0),"")</f>
        <v/>
      </c>
      <c r="U43" s="37" t="str">
        <f>IF(AND(②解答入力!$D43&lt;&gt;"",②解答入力!V43&lt;&gt;""),IF(②解答入力!$D43=②解答入力!V43,1,0),"")</f>
        <v/>
      </c>
      <c r="V43" s="37" t="str">
        <f>IF(AND(②解答入力!$D43&lt;&gt;"",②解答入力!W43&lt;&gt;""),IF(②解答入力!$D43=②解答入力!W43,1,0),"")</f>
        <v/>
      </c>
      <c r="W43" s="37" t="str">
        <f>IF(AND(②解答入力!$D43&lt;&gt;"",②解答入力!X43&lt;&gt;""),IF(②解答入力!$D43=②解答入力!X43,1,0),"")</f>
        <v/>
      </c>
      <c r="X43" s="37" t="str">
        <f>IF(AND(②解答入力!$D43&lt;&gt;"",②解答入力!Y43&lt;&gt;""),IF(②解答入力!$D43=②解答入力!Y43,1,0),"")</f>
        <v/>
      </c>
      <c r="Y43" s="37" t="str">
        <f>IF(AND(②解答入力!$D43&lt;&gt;"",②解答入力!Z43&lt;&gt;""),IF(②解答入力!$D43=②解答入力!Z43,1,0),"")</f>
        <v/>
      </c>
      <c r="Z43" s="37" t="str">
        <f>IF(AND(②解答入力!$D43&lt;&gt;"",②解答入力!AA43&lt;&gt;""),IF(②解答入力!$D43=②解答入力!AA43,1,0),"")</f>
        <v/>
      </c>
      <c r="AA43" s="37" t="str">
        <f>IF(AND(②解答入力!$D43&lt;&gt;"",②解答入力!AB43&lt;&gt;""),IF(②解答入力!$D43=②解答入力!AB43,1,0),"")</f>
        <v/>
      </c>
      <c r="AB43" s="37" t="str">
        <f>IF(AND(②解答入力!$D43&lt;&gt;"",②解答入力!AC43&lt;&gt;""),IF(②解答入力!$D43=②解答入力!AC43,1,0),"")</f>
        <v/>
      </c>
      <c r="AC43" s="37" t="str">
        <f>IF(AND(②解答入力!$D43&lt;&gt;"",②解答入力!AD43&lt;&gt;""),IF(②解答入力!$D43=②解答入力!AD43,1,0),"")</f>
        <v/>
      </c>
      <c r="AD43" s="37" t="str">
        <f>IF(AND(②解答入力!$D43&lt;&gt;"",②解答入力!AE43&lt;&gt;""),IF(②解答入力!$D43=②解答入力!AE43,1,0),"")</f>
        <v/>
      </c>
      <c r="AE43" s="37" t="str">
        <f>IF(AND(②解答入力!$D43&lt;&gt;"",②解答入力!AF43&lt;&gt;""),IF(②解答入力!$D43=②解答入力!AF43,1,0),"")</f>
        <v/>
      </c>
      <c r="AF43" s="37" t="str">
        <f>IF(AND(②解答入力!$D43&lt;&gt;"",②解答入力!AG43&lt;&gt;""),IF(②解答入力!$D43=②解答入力!AG43,1,0),"")</f>
        <v/>
      </c>
      <c r="AG43" s="37" t="str">
        <f>IF(AND(②解答入力!$D43&lt;&gt;"",②解答入力!AH43&lt;&gt;""),IF(②解答入力!$D43=②解答入力!AH43,1,0),"")</f>
        <v/>
      </c>
      <c r="AH43" s="37" t="str">
        <f>IF(AND(②解答入力!$D43&lt;&gt;"",②解答入力!AI43&lt;&gt;""),IF(②解答入力!$D43=②解答入力!AI43,1,0),"")</f>
        <v/>
      </c>
      <c r="AI43" s="37" t="str">
        <f>IF(AND(②解答入力!$D43&lt;&gt;"",②解答入力!AJ43&lt;&gt;""),IF(②解答入力!$D43=②解答入力!AJ43,1,0),"")</f>
        <v/>
      </c>
      <c r="AJ43" s="70" t="str">
        <f>IF(AND(②解答入力!$D43&lt;&gt;"",②解答入力!AK43&lt;&gt;""),IF(②解答入力!$D43=②解答入力!AK43,1,0),"")</f>
        <v/>
      </c>
      <c r="AK43" s="37" t="str">
        <f>IF(AND(②解答入力!$D43&lt;&gt;"",②解答入力!AL43&lt;&gt;""),IF(②解答入力!$D43=②解答入力!AL43,1,0),"")</f>
        <v/>
      </c>
      <c r="AL43" s="37" t="str">
        <f>IF(AND(②解答入力!$D43&lt;&gt;"",②解答入力!AM43&lt;&gt;""),IF(②解答入力!$D43=②解答入力!AM43,1,0),"")</f>
        <v/>
      </c>
      <c r="AM43" s="37" t="str">
        <f>IF(AND(②解答入力!$D43&lt;&gt;"",②解答入力!AN43&lt;&gt;""),IF(②解答入力!$D43=②解答入力!AN43,1,0),"")</f>
        <v/>
      </c>
      <c r="AN43" s="37" t="str">
        <f>IF(AND(②解答入力!$D43&lt;&gt;"",②解答入力!AO43&lt;&gt;""),IF(②解答入力!$D43=②解答入力!AO43,1,0),"")</f>
        <v/>
      </c>
      <c r="AO43" s="37" t="str">
        <f>IF(AND(②解答入力!$D43&lt;&gt;"",②解答入力!AP43&lt;&gt;""),IF(②解答入力!$D43=②解答入力!AP43,1,0),"")</f>
        <v/>
      </c>
      <c r="AP43" s="70" t="str">
        <f>IF(AND(②解答入力!$D43&lt;&gt;"",②解答入力!AQ43&lt;&gt;""),IF(②解答入力!$D43=②解答入力!AQ43,1,0),"")</f>
        <v/>
      </c>
      <c r="AQ43" s="86" t="str">
        <f>IF(AND(②解答入力!$D43&lt;&gt;"",②解答入力!AR43&lt;&gt;""),IF(②解答入力!$D43=②解答入力!AR43,1,0),"")</f>
        <v/>
      </c>
      <c r="AR43" s="36">
        <f t="shared" si="0"/>
        <v>0</v>
      </c>
      <c r="AS43" s="37" t="e">
        <f t="shared" si="1"/>
        <v>#DIV/0!</v>
      </c>
      <c r="AT43" s="37">
        <f t="shared" si="2"/>
        <v>0</v>
      </c>
      <c r="AU43" s="56" t="e">
        <f t="shared" si="3"/>
        <v>#DIV/0!</v>
      </c>
    </row>
    <row r="44" spans="1:47" ht="17.100000000000001" customHeight="1">
      <c r="A44" s="274"/>
      <c r="B44" s="482"/>
      <c r="C44" s="107">
        <v>41</v>
      </c>
      <c r="D44" s="36" t="str">
        <f>IF(AND(②解答入力!$D44&lt;&gt;"",②解答入力!E44&lt;&gt;""),IF(②解答入力!$D44=②解答入力!E44,1,0),"")</f>
        <v/>
      </c>
      <c r="E44" s="37" t="str">
        <f>IF(AND(②解答入力!$D44&lt;&gt;"",②解答入力!F44&lt;&gt;""),IF(②解答入力!$D44=②解答入力!F44,1,0),"")</f>
        <v/>
      </c>
      <c r="F44" s="37" t="str">
        <f>IF(AND(②解答入力!$D44&lt;&gt;"",②解答入力!G44&lt;&gt;""),IF(②解答入力!$D44=②解答入力!G44,1,0),"")</f>
        <v/>
      </c>
      <c r="G44" s="37" t="str">
        <f>IF(AND(②解答入力!$D44&lt;&gt;"",②解答入力!H44&lt;&gt;""),IF(②解答入力!$D44=②解答入力!H44,1,0),"")</f>
        <v/>
      </c>
      <c r="H44" s="37" t="str">
        <f>IF(AND(②解答入力!$D44&lt;&gt;"",②解答入力!I44&lt;&gt;""),IF(②解答入力!$D44=②解答入力!I44,1,0),"")</f>
        <v/>
      </c>
      <c r="I44" s="37" t="str">
        <f>IF(AND(②解答入力!$D44&lt;&gt;"",②解答入力!J44&lt;&gt;""),IF(②解答入力!$D44=②解答入力!J44,1,0),"")</f>
        <v/>
      </c>
      <c r="J44" s="37" t="str">
        <f>IF(AND(②解答入力!$D44&lt;&gt;"",②解答入力!K44&lt;&gt;""),IF(②解答入力!$D44=②解答入力!K44,1,0),"")</f>
        <v/>
      </c>
      <c r="K44" s="37" t="str">
        <f>IF(AND(②解答入力!$D44&lt;&gt;"",②解答入力!L44&lt;&gt;""),IF(②解答入力!$D44=②解答入力!L44,1,0),"")</f>
        <v/>
      </c>
      <c r="L44" s="37" t="str">
        <f>IF(AND(②解答入力!$D44&lt;&gt;"",②解答入力!M44&lt;&gt;""),IF(②解答入力!$D44=②解答入力!M44,1,0),"")</f>
        <v/>
      </c>
      <c r="M44" s="37" t="str">
        <f>IF(AND(②解答入力!$D44&lt;&gt;"",②解答入力!N44&lt;&gt;""),IF(②解答入力!$D44=②解答入力!N44,1,0),"")</f>
        <v/>
      </c>
      <c r="N44" s="37" t="str">
        <f>IF(AND(②解答入力!$D44&lt;&gt;"",②解答入力!O44&lt;&gt;""),IF(②解答入力!$D44=②解答入力!O44,1,0),"")</f>
        <v/>
      </c>
      <c r="O44" s="37" t="str">
        <f>IF(AND(②解答入力!$D44&lt;&gt;"",②解答入力!P44&lt;&gt;""),IF(②解答入力!$D44=②解答入力!P44,1,0),"")</f>
        <v/>
      </c>
      <c r="P44" s="37" t="str">
        <f>IF(AND(②解答入力!$D44&lt;&gt;"",②解答入力!Q44&lt;&gt;""),IF(②解答入力!$D44=②解答入力!Q44,1,0),"")</f>
        <v/>
      </c>
      <c r="Q44" s="37" t="str">
        <f>IF(AND(②解答入力!$D44&lt;&gt;"",②解答入力!R44&lt;&gt;""),IF(②解答入力!$D44=②解答入力!R44,1,0),"")</f>
        <v/>
      </c>
      <c r="R44" s="37" t="str">
        <f>IF(AND(②解答入力!$D44&lt;&gt;"",②解答入力!S44&lt;&gt;""),IF(②解答入力!$D44=②解答入力!S44,1,0),"")</f>
        <v/>
      </c>
      <c r="S44" s="37" t="str">
        <f>IF(AND(②解答入力!$D44&lt;&gt;"",②解答入力!T44&lt;&gt;""),IF(②解答入力!$D44=②解答入力!T44,1,0),"")</f>
        <v/>
      </c>
      <c r="T44" s="37" t="str">
        <f>IF(AND(②解答入力!$D44&lt;&gt;"",②解答入力!U44&lt;&gt;""),IF(②解答入力!$D44=②解答入力!U44,1,0),"")</f>
        <v/>
      </c>
      <c r="U44" s="37" t="str">
        <f>IF(AND(②解答入力!$D44&lt;&gt;"",②解答入力!V44&lt;&gt;""),IF(②解答入力!$D44=②解答入力!V44,1,0),"")</f>
        <v/>
      </c>
      <c r="V44" s="37" t="str">
        <f>IF(AND(②解答入力!$D44&lt;&gt;"",②解答入力!W44&lt;&gt;""),IF(②解答入力!$D44=②解答入力!W44,1,0),"")</f>
        <v/>
      </c>
      <c r="W44" s="37" t="str">
        <f>IF(AND(②解答入力!$D44&lt;&gt;"",②解答入力!X44&lt;&gt;""),IF(②解答入力!$D44=②解答入力!X44,1,0),"")</f>
        <v/>
      </c>
      <c r="X44" s="37" t="str">
        <f>IF(AND(②解答入力!$D44&lt;&gt;"",②解答入力!Y44&lt;&gt;""),IF(②解答入力!$D44=②解答入力!Y44,1,0),"")</f>
        <v/>
      </c>
      <c r="Y44" s="37" t="str">
        <f>IF(AND(②解答入力!$D44&lt;&gt;"",②解答入力!Z44&lt;&gt;""),IF(②解答入力!$D44=②解答入力!Z44,1,0),"")</f>
        <v/>
      </c>
      <c r="Z44" s="37" t="str">
        <f>IF(AND(②解答入力!$D44&lt;&gt;"",②解答入力!AA44&lt;&gt;""),IF(②解答入力!$D44=②解答入力!AA44,1,0),"")</f>
        <v/>
      </c>
      <c r="AA44" s="37" t="str">
        <f>IF(AND(②解答入力!$D44&lt;&gt;"",②解答入力!AB44&lt;&gt;""),IF(②解答入力!$D44=②解答入力!AB44,1,0),"")</f>
        <v/>
      </c>
      <c r="AB44" s="37" t="str">
        <f>IF(AND(②解答入力!$D44&lt;&gt;"",②解答入力!AC44&lt;&gt;""),IF(②解答入力!$D44=②解答入力!AC44,1,0),"")</f>
        <v/>
      </c>
      <c r="AC44" s="37" t="str">
        <f>IF(AND(②解答入力!$D44&lt;&gt;"",②解答入力!AD44&lt;&gt;""),IF(②解答入力!$D44=②解答入力!AD44,1,0),"")</f>
        <v/>
      </c>
      <c r="AD44" s="37" t="str">
        <f>IF(AND(②解答入力!$D44&lt;&gt;"",②解答入力!AE44&lt;&gt;""),IF(②解答入力!$D44=②解答入力!AE44,1,0),"")</f>
        <v/>
      </c>
      <c r="AE44" s="37" t="str">
        <f>IF(AND(②解答入力!$D44&lt;&gt;"",②解答入力!AF44&lt;&gt;""),IF(②解答入力!$D44=②解答入力!AF44,1,0),"")</f>
        <v/>
      </c>
      <c r="AF44" s="37" t="str">
        <f>IF(AND(②解答入力!$D44&lt;&gt;"",②解答入力!AG44&lt;&gt;""),IF(②解答入力!$D44=②解答入力!AG44,1,0),"")</f>
        <v/>
      </c>
      <c r="AG44" s="37" t="str">
        <f>IF(AND(②解答入力!$D44&lt;&gt;"",②解答入力!AH44&lt;&gt;""),IF(②解答入力!$D44=②解答入力!AH44,1,0),"")</f>
        <v/>
      </c>
      <c r="AH44" s="37" t="str">
        <f>IF(AND(②解答入力!$D44&lt;&gt;"",②解答入力!AI44&lt;&gt;""),IF(②解答入力!$D44=②解答入力!AI44,1,0),"")</f>
        <v/>
      </c>
      <c r="AI44" s="37" t="str">
        <f>IF(AND(②解答入力!$D44&lt;&gt;"",②解答入力!AJ44&lt;&gt;""),IF(②解答入力!$D44=②解答入力!AJ44,1,0),"")</f>
        <v/>
      </c>
      <c r="AJ44" s="70" t="str">
        <f>IF(AND(②解答入力!$D44&lt;&gt;"",②解答入力!AK44&lt;&gt;""),IF(②解答入力!$D44=②解答入力!AK44,1,0),"")</f>
        <v/>
      </c>
      <c r="AK44" s="37" t="str">
        <f>IF(AND(②解答入力!$D44&lt;&gt;"",②解答入力!AL44&lt;&gt;""),IF(②解答入力!$D44=②解答入力!AL44,1,0),"")</f>
        <v/>
      </c>
      <c r="AL44" s="37" t="str">
        <f>IF(AND(②解答入力!$D44&lt;&gt;"",②解答入力!AM44&lt;&gt;""),IF(②解答入力!$D44=②解答入力!AM44,1,0),"")</f>
        <v/>
      </c>
      <c r="AM44" s="37" t="str">
        <f>IF(AND(②解答入力!$D44&lt;&gt;"",②解答入力!AN44&lt;&gt;""),IF(②解答入力!$D44=②解答入力!AN44,1,0),"")</f>
        <v/>
      </c>
      <c r="AN44" s="37" t="str">
        <f>IF(AND(②解答入力!$D44&lt;&gt;"",②解答入力!AO44&lt;&gt;""),IF(②解答入力!$D44=②解答入力!AO44,1,0),"")</f>
        <v/>
      </c>
      <c r="AO44" s="37" t="str">
        <f>IF(AND(②解答入力!$D44&lt;&gt;"",②解答入力!AP44&lt;&gt;""),IF(②解答入力!$D44=②解答入力!AP44,1,0),"")</f>
        <v/>
      </c>
      <c r="AP44" s="70" t="str">
        <f>IF(AND(②解答入力!$D44&lt;&gt;"",②解答入力!AQ44&lt;&gt;""),IF(②解答入力!$D44=②解答入力!AQ44,1,0),"")</f>
        <v/>
      </c>
      <c r="AQ44" s="86" t="str">
        <f>IF(AND(②解答入力!$D44&lt;&gt;"",②解答入力!AR44&lt;&gt;""),IF(②解答入力!$D44=②解答入力!AR44,1,0),"")</f>
        <v/>
      </c>
      <c r="AR44" s="36">
        <f t="shared" si="0"/>
        <v>0</v>
      </c>
      <c r="AS44" s="37" t="e">
        <f t="shared" si="1"/>
        <v>#DIV/0!</v>
      </c>
      <c r="AT44" s="37">
        <f t="shared" si="2"/>
        <v>0</v>
      </c>
      <c r="AU44" s="56" t="e">
        <f t="shared" si="3"/>
        <v>#DIV/0!</v>
      </c>
    </row>
    <row r="45" spans="1:47" ht="17.100000000000001" customHeight="1">
      <c r="A45" s="274"/>
      <c r="B45" s="482"/>
      <c r="C45" s="107">
        <v>42</v>
      </c>
      <c r="D45" s="36" t="str">
        <f>IF(AND(②解答入力!$D45&lt;&gt;"",②解答入力!E45&lt;&gt;""),IF(②解答入力!$D45=②解答入力!E45,1,0),"")</f>
        <v/>
      </c>
      <c r="E45" s="37" t="str">
        <f>IF(AND(②解答入力!$D45&lt;&gt;"",②解答入力!F45&lt;&gt;""),IF(②解答入力!$D45=②解答入力!F45,1,0),"")</f>
        <v/>
      </c>
      <c r="F45" s="37" t="str">
        <f>IF(AND(②解答入力!$D45&lt;&gt;"",②解答入力!G45&lt;&gt;""),IF(②解答入力!$D45=②解答入力!G45,1,0),"")</f>
        <v/>
      </c>
      <c r="G45" s="37" t="str">
        <f>IF(AND(②解答入力!$D45&lt;&gt;"",②解答入力!H45&lt;&gt;""),IF(②解答入力!$D45=②解答入力!H45,1,0),"")</f>
        <v/>
      </c>
      <c r="H45" s="37" t="str">
        <f>IF(AND(②解答入力!$D45&lt;&gt;"",②解答入力!I45&lt;&gt;""),IF(②解答入力!$D45=②解答入力!I45,1,0),"")</f>
        <v/>
      </c>
      <c r="I45" s="37" t="str">
        <f>IF(AND(②解答入力!$D45&lt;&gt;"",②解答入力!J45&lt;&gt;""),IF(②解答入力!$D45=②解答入力!J45,1,0),"")</f>
        <v/>
      </c>
      <c r="J45" s="37" t="str">
        <f>IF(AND(②解答入力!$D45&lt;&gt;"",②解答入力!K45&lt;&gt;""),IF(②解答入力!$D45=②解答入力!K45,1,0),"")</f>
        <v/>
      </c>
      <c r="K45" s="37" t="str">
        <f>IF(AND(②解答入力!$D45&lt;&gt;"",②解答入力!L45&lt;&gt;""),IF(②解答入力!$D45=②解答入力!L45,1,0),"")</f>
        <v/>
      </c>
      <c r="L45" s="37" t="str">
        <f>IF(AND(②解答入力!$D45&lt;&gt;"",②解答入力!M45&lt;&gt;""),IF(②解答入力!$D45=②解答入力!M45,1,0),"")</f>
        <v/>
      </c>
      <c r="M45" s="37" t="str">
        <f>IF(AND(②解答入力!$D45&lt;&gt;"",②解答入力!N45&lt;&gt;""),IF(②解答入力!$D45=②解答入力!N45,1,0),"")</f>
        <v/>
      </c>
      <c r="N45" s="37" t="str">
        <f>IF(AND(②解答入力!$D45&lt;&gt;"",②解答入力!O45&lt;&gt;""),IF(②解答入力!$D45=②解答入力!O45,1,0),"")</f>
        <v/>
      </c>
      <c r="O45" s="37" t="str">
        <f>IF(AND(②解答入力!$D45&lt;&gt;"",②解答入力!P45&lt;&gt;""),IF(②解答入力!$D45=②解答入力!P45,1,0),"")</f>
        <v/>
      </c>
      <c r="P45" s="37" t="str">
        <f>IF(AND(②解答入力!$D45&lt;&gt;"",②解答入力!Q45&lt;&gt;""),IF(②解答入力!$D45=②解答入力!Q45,1,0),"")</f>
        <v/>
      </c>
      <c r="Q45" s="37" t="str">
        <f>IF(AND(②解答入力!$D45&lt;&gt;"",②解答入力!R45&lt;&gt;""),IF(②解答入力!$D45=②解答入力!R45,1,0),"")</f>
        <v/>
      </c>
      <c r="R45" s="37" t="str">
        <f>IF(AND(②解答入力!$D45&lt;&gt;"",②解答入力!S45&lt;&gt;""),IF(②解答入力!$D45=②解答入力!S45,1,0),"")</f>
        <v/>
      </c>
      <c r="S45" s="37" t="str">
        <f>IF(AND(②解答入力!$D45&lt;&gt;"",②解答入力!T45&lt;&gt;""),IF(②解答入力!$D45=②解答入力!T45,1,0),"")</f>
        <v/>
      </c>
      <c r="T45" s="37" t="str">
        <f>IF(AND(②解答入力!$D45&lt;&gt;"",②解答入力!U45&lt;&gt;""),IF(②解答入力!$D45=②解答入力!U45,1,0),"")</f>
        <v/>
      </c>
      <c r="U45" s="37" t="str">
        <f>IF(AND(②解答入力!$D45&lt;&gt;"",②解答入力!V45&lt;&gt;""),IF(②解答入力!$D45=②解答入力!V45,1,0),"")</f>
        <v/>
      </c>
      <c r="V45" s="37" t="str">
        <f>IF(AND(②解答入力!$D45&lt;&gt;"",②解答入力!W45&lt;&gt;""),IF(②解答入力!$D45=②解答入力!W45,1,0),"")</f>
        <v/>
      </c>
      <c r="W45" s="37" t="str">
        <f>IF(AND(②解答入力!$D45&lt;&gt;"",②解答入力!X45&lt;&gt;""),IF(②解答入力!$D45=②解答入力!X45,1,0),"")</f>
        <v/>
      </c>
      <c r="X45" s="37" t="str">
        <f>IF(AND(②解答入力!$D45&lt;&gt;"",②解答入力!Y45&lt;&gt;""),IF(②解答入力!$D45=②解答入力!Y45,1,0),"")</f>
        <v/>
      </c>
      <c r="Y45" s="37" t="str">
        <f>IF(AND(②解答入力!$D45&lt;&gt;"",②解答入力!Z45&lt;&gt;""),IF(②解答入力!$D45=②解答入力!Z45,1,0),"")</f>
        <v/>
      </c>
      <c r="Z45" s="37" t="str">
        <f>IF(AND(②解答入力!$D45&lt;&gt;"",②解答入力!AA45&lt;&gt;""),IF(②解答入力!$D45=②解答入力!AA45,1,0),"")</f>
        <v/>
      </c>
      <c r="AA45" s="37" t="str">
        <f>IF(AND(②解答入力!$D45&lt;&gt;"",②解答入力!AB45&lt;&gt;""),IF(②解答入力!$D45=②解答入力!AB45,1,0),"")</f>
        <v/>
      </c>
      <c r="AB45" s="37" t="str">
        <f>IF(AND(②解答入力!$D45&lt;&gt;"",②解答入力!AC45&lt;&gt;""),IF(②解答入力!$D45=②解答入力!AC45,1,0),"")</f>
        <v/>
      </c>
      <c r="AC45" s="37" t="str">
        <f>IF(AND(②解答入力!$D45&lt;&gt;"",②解答入力!AD45&lt;&gt;""),IF(②解答入力!$D45=②解答入力!AD45,1,0),"")</f>
        <v/>
      </c>
      <c r="AD45" s="37" t="str">
        <f>IF(AND(②解答入力!$D45&lt;&gt;"",②解答入力!AE45&lt;&gt;""),IF(②解答入力!$D45=②解答入力!AE45,1,0),"")</f>
        <v/>
      </c>
      <c r="AE45" s="37" t="str">
        <f>IF(AND(②解答入力!$D45&lt;&gt;"",②解答入力!AF45&lt;&gt;""),IF(②解答入力!$D45=②解答入力!AF45,1,0),"")</f>
        <v/>
      </c>
      <c r="AF45" s="37" t="str">
        <f>IF(AND(②解答入力!$D45&lt;&gt;"",②解答入力!AG45&lt;&gt;""),IF(②解答入力!$D45=②解答入力!AG45,1,0),"")</f>
        <v/>
      </c>
      <c r="AG45" s="37" t="str">
        <f>IF(AND(②解答入力!$D45&lt;&gt;"",②解答入力!AH45&lt;&gt;""),IF(②解答入力!$D45=②解答入力!AH45,1,0),"")</f>
        <v/>
      </c>
      <c r="AH45" s="37" t="str">
        <f>IF(AND(②解答入力!$D45&lt;&gt;"",②解答入力!AI45&lt;&gt;""),IF(②解答入力!$D45=②解答入力!AI45,1,0),"")</f>
        <v/>
      </c>
      <c r="AI45" s="37" t="str">
        <f>IF(AND(②解答入力!$D45&lt;&gt;"",②解答入力!AJ45&lt;&gt;""),IF(②解答入力!$D45=②解答入力!AJ45,1,0),"")</f>
        <v/>
      </c>
      <c r="AJ45" s="70" t="str">
        <f>IF(AND(②解答入力!$D45&lt;&gt;"",②解答入力!AK45&lt;&gt;""),IF(②解答入力!$D45=②解答入力!AK45,1,0),"")</f>
        <v/>
      </c>
      <c r="AK45" s="37" t="str">
        <f>IF(AND(②解答入力!$D45&lt;&gt;"",②解答入力!AL45&lt;&gt;""),IF(②解答入力!$D45=②解答入力!AL45,1,0),"")</f>
        <v/>
      </c>
      <c r="AL45" s="37" t="str">
        <f>IF(AND(②解答入力!$D45&lt;&gt;"",②解答入力!AM45&lt;&gt;""),IF(②解答入力!$D45=②解答入力!AM45,1,0),"")</f>
        <v/>
      </c>
      <c r="AM45" s="37" t="str">
        <f>IF(AND(②解答入力!$D45&lt;&gt;"",②解答入力!AN45&lt;&gt;""),IF(②解答入力!$D45=②解答入力!AN45,1,0),"")</f>
        <v/>
      </c>
      <c r="AN45" s="37" t="str">
        <f>IF(AND(②解答入力!$D45&lt;&gt;"",②解答入力!AO45&lt;&gt;""),IF(②解答入力!$D45=②解答入力!AO45,1,0),"")</f>
        <v/>
      </c>
      <c r="AO45" s="37" t="str">
        <f>IF(AND(②解答入力!$D45&lt;&gt;"",②解答入力!AP45&lt;&gt;""),IF(②解答入力!$D45=②解答入力!AP45,1,0),"")</f>
        <v/>
      </c>
      <c r="AP45" s="70" t="str">
        <f>IF(AND(②解答入力!$D45&lt;&gt;"",②解答入力!AQ45&lt;&gt;""),IF(②解答入力!$D45=②解答入力!AQ45,1,0),"")</f>
        <v/>
      </c>
      <c r="AQ45" s="86" t="str">
        <f>IF(AND(②解答入力!$D45&lt;&gt;"",②解答入力!AR45&lt;&gt;""),IF(②解答入力!$D45=②解答入力!AR45,1,0),"")</f>
        <v/>
      </c>
      <c r="AR45" s="36">
        <f t="shared" si="0"/>
        <v>0</v>
      </c>
      <c r="AS45" s="37" t="e">
        <f t="shared" si="1"/>
        <v>#DIV/0!</v>
      </c>
      <c r="AT45" s="37">
        <f t="shared" si="2"/>
        <v>0</v>
      </c>
      <c r="AU45" s="56" t="e">
        <f t="shared" si="3"/>
        <v>#DIV/0!</v>
      </c>
    </row>
    <row r="46" spans="1:47" ht="17.100000000000001" customHeight="1">
      <c r="A46" s="274"/>
      <c r="B46" s="482"/>
      <c r="C46" s="107">
        <v>43</v>
      </c>
      <c r="D46" s="36" t="str">
        <f>IF(AND(②解答入力!$D46&lt;&gt;"",②解答入力!E46&lt;&gt;""),IF(②解答入力!$D46=②解答入力!E46,1,0),"")</f>
        <v/>
      </c>
      <c r="E46" s="37" t="str">
        <f>IF(AND(②解答入力!$D46&lt;&gt;"",②解答入力!F46&lt;&gt;""),IF(②解答入力!$D46=②解答入力!F46,1,0),"")</f>
        <v/>
      </c>
      <c r="F46" s="37" t="str">
        <f>IF(AND(②解答入力!$D46&lt;&gt;"",②解答入力!G46&lt;&gt;""),IF(②解答入力!$D46=②解答入力!G46,1,0),"")</f>
        <v/>
      </c>
      <c r="G46" s="37" t="str">
        <f>IF(AND(②解答入力!$D46&lt;&gt;"",②解答入力!H46&lt;&gt;""),IF(②解答入力!$D46=②解答入力!H46,1,0),"")</f>
        <v/>
      </c>
      <c r="H46" s="37" t="str">
        <f>IF(AND(②解答入力!$D46&lt;&gt;"",②解答入力!I46&lt;&gt;""),IF(②解答入力!$D46=②解答入力!I46,1,0),"")</f>
        <v/>
      </c>
      <c r="I46" s="37" t="str">
        <f>IF(AND(②解答入力!$D46&lt;&gt;"",②解答入力!J46&lt;&gt;""),IF(②解答入力!$D46=②解答入力!J46,1,0),"")</f>
        <v/>
      </c>
      <c r="J46" s="37" t="str">
        <f>IF(AND(②解答入力!$D46&lt;&gt;"",②解答入力!K46&lt;&gt;""),IF(②解答入力!$D46=②解答入力!K46,1,0),"")</f>
        <v/>
      </c>
      <c r="K46" s="37" t="str">
        <f>IF(AND(②解答入力!$D46&lt;&gt;"",②解答入力!L46&lt;&gt;""),IF(②解答入力!$D46=②解答入力!L46,1,0),"")</f>
        <v/>
      </c>
      <c r="L46" s="37" t="str">
        <f>IF(AND(②解答入力!$D46&lt;&gt;"",②解答入力!M46&lt;&gt;""),IF(②解答入力!$D46=②解答入力!M46,1,0),"")</f>
        <v/>
      </c>
      <c r="M46" s="37" t="str">
        <f>IF(AND(②解答入力!$D46&lt;&gt;"",②解答入力!N46&lt;&gt;""),IF(②解答入力!$D46=②解答入力!N46,1,0),"")</f>
        <v/>
      </c>
      <c r="N46" s="37" t="str">
        <f>IF(AND(②解答入力!$D46&lt;&gt;"",②解答入力!O46&lt;&gt;""),IF(②解答入力!$D46=②解答入力!O46,1,0),"")</f>
        <v/>
      </c>
      <c r="O46" s="37" t="str">
        <f>IF(AND(②解答入力!$D46&lt;&gt;"",②解答入力!P46&lt;&gt;""),IF(②解答入力!$D46=②解答入力!P46,1,0),"")</f>
        <v/>
      </c>
      <c r="P46" s="37" t="str">
        <f>IF(AND(②解答入力!$D46&lt;&gt;"",②解答入力!Q46&lt;&gt;""),IF(②解答入力!$D46=②解答入力!Q46,1,0),"")</f>
        <v/>
      </c>
      <c r="Q46" s="37" t="str">
        <f>IF(AND(②解答入力!$D46&lt;&gt;"",②解答入力!R46&lt;&gt;""),IF(②解答入力!$D46=②解答入力!R46,1,0),"")</f>
        <v/>
      </c>
      <c r="R46" s="37" t="str">
        <f>IF(AND(②解答入力!$D46&lt;&gt;"",②解答入力!S46&lt;&gt;""),IF(②解答入力!$D46=②解答入力!S46,1,0),"")</f>
        <v/>
      </c>
      <c r="S46" s="37" t="str">
        <f>IF(AND(②解答入力!$D46&lt;&gt;"",②解答入力!T46&lt;&gt;""),IF(②解答入力!$D46=②解答入力!T46,1,0),"")</f>
        <v/>
      </c>
      <c r="T46" s="37" t="str">
        <f>IF(AND(②解答入力!$D46&lt;&gt;"",②解答入力!U46&lt;&gt;""),IF(②解答入力!$D46=②解答入力!U46,1,0),"")</f>
        <v/>
      </c>
      <c r="U46" s="37" t="str">
        <f>IF(AND(②解答入力!$D46&lt;&gt;"",②解答入力!V46&lt;&gt;""),IF(②解答入力!$D46=②解答入力!V46,1,0),"")</f>
        <v/>
      </c>
      <c r="V46" s="37" t="str">
        <f>IF(AND(②解答入力!$D46&lt;&gt;"",②解答入力!W46&lt;&gt;""),IF(②解答入力!$D46=②解答入力!W46,1,0),"")</f>
        <v/>
      </c>
      <c r="W46" s="37" t="str">
        <f>IF(AND(②解答入力!$D46&lt;&gt;"",②解答入力!X46&lt;&gt;""),IF(②解答入力!$D46=②解答入力!X46,1,0),"")</f>
        <v/>
      </c>
      <c r="X46" s="37" t="str">
        <f>IF(AND(②解答入力!$D46&lt;&gt;"",②解答入力!Y46&lt;&gt;""),IF(②解答入力!$D46=②解答入力!Y46,1,0),"")</f>
        <v/>
      </c>
      <c r="Y46" s="37" t="str">
        <f>IF(AND(②解答入力!$D46&lt;&gt;"",②解答入力!Z46&lt;&gt;""),IF(②解答入力!$D46=②解答入力!Z46,1,0),"")</f>
        <v/>
      </c>
      <c r="Z46" s="37" t="str">
        <f>IF(AND(②解答入力!$D46&lt;&gt;"",②解答入力!AA46&lt;&gt;""),IF(②解答入力!$D46=②解答入力!AA46,1,0),"")</f>
        <v/>
      </c>
      <c r="AA46" s="37" t="str">
        <f>IF(AND(②解答入力!$D46&lt;&gt;"",②解答入力!AB46&lt;&gt;""),IF(②解答入力!$D46=②解答入力!AB46,1,0),"")</f>
        <v/>
      </c>
      <c r="AB46" s="37" t="str">
        <f>IF(AND(②解答入力!$D46&lt;&gt;"",②解答入力!AC46&lt;&gt;""),IF(②解答入力!$D46=②解答入力!AC46,1,0),"")</f>
        <v/>
      </c>
      <c r="AC46" s="37" t="str">
        <f>IF(AND(②解答入力!$D46&lt;&gt;"",②解答入力!AD46&lt;&gt;""),IF(②解答入力!$D46=②解答入力!AD46,1,0),"")</f>
        <v/>
      </c>
      <c r="AD46" s="37" t="str">
        <f>IF(AND(②解答入力!$D46&lt;&gt;"",②解答入力!AE46&lt;&gt;""),IF(②解答入力!$D46=②解答入力!AE46,1,0),"")</f>
        <v/>
      </c>
      <c r="AE46" s="37" t="str">
        <f>IF(AND(②解答入力!$D46&lt;&gt;"",②解答入力!AF46&lt;&gt;""),IF(②解答入力!$D46=②解答入力!AF46,1,0),"")</f>
        <v/>
      </c>
      <c r="AF46" s="37" t="str">
        <f>IF(AND(②解答入力!$D46&lt;&gt;"",②解答入力!AG46&lt;&gt;""),IF(②解答入力!$D46=②解答入力!AG46,1,0),"")</f>
        <v/>
      </c>
      <c r="AG46" s="37" t="str">
        <f>IF(AND(②解答入力!$D46&lt;&gt;"",②解答入力!AH46&lt;&gt;""),IF(②解答入力!$D46=②解答入力!AH46,1,0),"")</f>
        <v/>
      </c>
      <c r="AH46" s="37" t="str">
        <f>IF(AND(②解答入力!$D46&lt;&gt;"",②解答入力!AI46&lt;&gt;""),IF(②解答入力!$D46=②解答入力!AI46,1,0),"")</f>
        <v/>
      </c>
      <c r="AI46" s="37" t="str">
        <f>IF(AND(②解答入力!$D46&lt;&gt;"",②解答入力!AJ46&lt;&gt;""),IF(②解答入力!$D46=②解答入力!AJ46,1,0),"")</f>
        <v/>
      </c>
      <c r="AJ46" s="70" t="str">
        <f>IF(AND(②解答入力!$D46&lt;&gt;"",②解答入力!AK46&lt;&gt;""),IF(②解答入力!$D46=②解答入力!AK46,1,0),"")</f>
        <v/>
      </c>
      <c r="AK46" s="37" t="str">
        <f>IF(AND(②解答入力!$D46&lt;&gt;"",②解答入力!AL46&lt;&gt;""),IF(②解答入力!$D46=②解答入力!AL46,1,0),"")</f>
        <v/>
      </c>
      <c r="AL46" s="37" t="str">
        <f>IF(AND(②解答入力!$D46&lt;&gt;"",②解答入力!AM46&lt;&gt;""),IF(②解答入力!$D46=②解答入力!AM46,1,0),"")</f>
        <v/>
      </c>
      <c r="AM46" s="37" t="str">
        <f>IF(AND(②解答入力!$D46&lt;&gt;"",②解答入力!AN46&lt;&gt;""),IF(②解答入力!$D46=②解答入力!AN46,1,0),"")</f>
        <v/>
      </c>
      <c r="AN46" s="37" t="str">
        <f>IF(AND(②解答入力!$D46&lt;&gt;"",②解答入力!AO46&lt;&gt;""),IF(②解答入力!$D46=②解答入力!AO46,1,0),"")</f>
        <v/>
      </c>
      <c r="AO46" s="37" t="str">
        <f>IF(AND(②解答入力!$D46&lt;&gt;"",②解答入力!AP46&lt;&gt;""),IF(②解答入力!$D46=②解答入力!AP46,1,0),"")</f>
        <v/>
      </c>
      <c r="AP46" s="70" t="str">
        <f>IF(AND(②解答入力!$D46&lt;&gt;"",②解答入力!AQ46&lt;&gt;""),IF(②解答入力!$D46=②解答入力!AQ46,1,0),"")</f>
        <v/>
      </c>
      <c r="AQ46" s="86" t="str">
        <f>IF(AND(②解答入力!$D46&lt;&gt;"",②解答入力!AR46&lt;&gt;""),IF(②解答入力!$D46=②解答入力!AR46,1,0),"")</f>
        <v/>
      </c>
      <c r="AR46" s="36">
        <f t="shared" si="0"/>
        <v>0</v>
      </c>
      <c r="AS46" s="37" t="e">
        <f t="shared" si="1"/>
        <v>#DIV/0!</v>
      </c>
      <c r="AT46" s="37">
        <f t="shared" si="2"/>
        <v>0</v>
      </c>
      <c r="AU46" s="56" t="e">
        <f t="shared" si="3"/>
        <v>#DIV/0!</v>
      </c>
    </row>
    <row r="47" spans="1:47" ht="17.100000000000001" customHeight="1">
      <c r="A47" s="274"/>
      <c r="B47" s="482"/>
      <c r="C47" s="107">
        <v>44</v>
      </c>
      <c r="D47" s="36" t="str">
        <f>IF(AND(②解答入力!$D47&lt;&gt;"",②解答入力!E47&lt;&gt;""),IF(②解答入力!$D47=②解答入力!E47,1,0),"")</f>
        <v/>
      </c>
      <c r="E47" s="37" t="str">
        <f>IF(AND(②解答入力!$D47&lt;&gt;"",②解答入力!F47&lt;&gt;""),IF(②解答入力!$D47=②解答入力!F47,1,0),"")</f>
        <v/>
      </c>
      <c r="F47" s="37" t="str">
        <f>IF(AND(②解答入力!$D47&lt;&gt;"",②解答入力!G47&lt;&gt;""),IF(②解答入力!$D47=②解答入力!G47,1,0),"")</f>
        <v/>
      </c>
      <c r="G47" s="37" t="str">
        <f>IF(AND(②解答入力!$D47&lt;&gt;"",②解答入力!H47&lt;&gt;""),IF(②解答入力!$D47=②解答入力!H47,1,0),"")</f>
        <v/>
      </c>
      <c r="H47" s="37" t="str">
        <f>IF(AND(②解答入力!$D47&lt;&gt;"",②解答入力!I47&lt;&gt;""),IF(②解答入力!$D47=②解答入力!I47,1,0),"")</f>
        <v/>
      </c>
      <c r="I47" s="37" t="str">
        <f>IF(AND(②解答入力!$D47&lt;&gt;"",②解答入力!J47&lt;&gt;""),IF(②解答入力!$D47=②解答入力!J47,1,0),"")</f>
        <v/>
      </c>
      <c r="J47" s="37" t="str">
        <f>IF(AND(②解答入力!$D47&lt;&gt;"",②解答入力!K47&lt;&gt;""),IF(②解答入力!$D47=②解答入力!K47,1,0),"")</f>
        <v/>
      </c>
      <c r="K47" s="37" t="str">
        <f>IF(AND(②解答入力!$D47&lt;&gt;"",②解答入力!L47&lt;&gt;""),IF(②解答入力!$D47=②解答入力!L47,1,0),"")</f>
        <v/>
      </c>
      <c r="L47" s="37" t="str">
        <f>IF(AND(②解答入力!$D47&lt;&gt;"",②解答入力!M47&lt;&gt;""),IF(②解答入力!$D47=②解答入力!M47,1,0),"")</f>
        <v/>
      </c>
      <c r="M47" s="37" t="str">
        <f>IF(AND(②解答入力!$D47&lt;&gt;"",②解答入力!N47&lt;&gt;""),IF(②解答入力!$D47=②解答入力!N47,1,0),"")</f>
        <v/>
      </c>
      <c r="N47" s="37" t="str">
        <f>IF(AND(②解答入力!$D47&lt;&gt;"",②解答入力!O47&lt;&gt;""),IF(②解答入力!$D47=②解答入力!O47,1,0),"")</f>
        <v/>
      </c>
      <c r="O47" s="37" t="str">
        <f>IF(AND(②解答入力!$D47&lt;&gt;"",②解答入力!P47&lt;&gt;""),IF(②解答入力!$D47=②解答入力!P47,1,0),"")</f>
        <v/>
      </c>
      <c r="P47" s="37" t="str">
        <f>IF(AND(②解答入力!$D47&lt;&gt;"",②解答入力!Q47&lt;&gt;""),IF(②解答入力!$D47=②解答入力!Q47,1,0),"")</f>
        <v/>
      </c>
      <c r="Q47" s="37" t="str">
        <f>IF(AND(②解答入力!$D47&lt;&gt;"",②解答入力!R47&lt;&gt;""),IF(②解答入力!$D47=②解答入力!R47,1,0),"")</f>
        <v/>
      </c>
      <c r="R47" s="37" t="str">
        <f>IF(AND(②解答入力!$D47&lt;&gt;"",②解答入力!S47&lt;&gt;""),IF(②解答入力!$D47=②解答入力!S47,1,0),"")</f>
        <v/>
      </c>
      <c r="S47" s="37" t="str">
        <f>IF(AND(②解答入力!$D47&lt;&gt;"",②解答入力!T47&lt;&gt;""),IF(②解答入力!$D47=②解答入力!T47,1,0),"")</f>
        <v/>
      </c>
      <c r="T47" s="37" t="str">
        <f>IF(AND(②解答入力!$D47&lt;&gt;"",②解答入力!U47&lt;&gt;""),IF(②解答入力!$D47=②解答入力!U47,1,0),"")</f>
        <v/>
      </c>
      <c r="U47" s="37" t="str">
        <f>IF(AND(②解答入力!$D47&lt;&gt;"",②解答入力!V47&lt;&gt;""),IF(②解答入力!$D47=②解答入力!V47,1,0),"")</f>
        <v/>
      </c>
      <c r="V47" s="37" t="str">
        <f>IF(AND(②解答入力!$D47&lt;&gt;"",②解答入力!W47&lt;&gt;""),IF(②解答入力!$D47=②解答入力!W47,1,0),"")</f>
        <v/>
      </c>
      <c r="W47" s="37" t="str">
        <f>IF(AND(②解答入力!$D47&lt;&gt;"",②解答入力!X47&lt;&gt;""),IF(②解答入力!$D47=②解答入力!X47,1,0),"")</f>
        <v/>
      </c>
      <c r="X47" s="37" t="str">
        <f>IF(AND(②解答入力!$D47&lt;&gt;"",②解答入力!Y47&lt;&gt;""),IF(②解答入力!$D47=②解答入力!Y47,1,0),"")</f>
        <v/>
      </c>
      <c r="Y47" s="37" t="str">
        <f>IF(AND(②解答入力!$D47&lt;&gt;"",②解答入力!Z47&lt;&gt;""),IF(②解答入力!$D47=②解答入力!Z47,1,0),"")</f>
        <v/>
      </c>
      <c r="Z47" s="37" t="str">
        <f>IF(AND(②解答入力!$D47&lt;&gt;"",②解答入力!AA47&lt;&gt;""),IF(②解答入力!$D47=②解答入力!AA47,1,0),"")</f>
        <v/>
      </c>
      <c r="AA47" s="37" t="str">
        <f>IF(AND(②解答入力!$D47&lt;&gt;"",②解答入力!AB47&lt;&gt;""),IF(②解答入力!$D47=②解答入力!AB47,1,0),"")</f>
        <v/>
      </c>
      <c r="AB47" s="37" t="str">
        <f>IF(AND(②解答入力!$D47&lt;&gt;"",②解答入力!AC47&lt;&gt;""),IF(②解答入力!$D47=②解答入力!AC47,1,0),"")</f>
        <v/>
      </c>
      <c r="AC47" s="37" t="str">
        <f>IF(AND(②解答入力!$D47&lt;&gt;"",②解答入力!AD47&lt;&gt;""),IF(②解答入力!$D47=②解答入力!AD47,1,0),"")</f>
        <v/>
      </c>
      <c r="AD47" s="37" t="str">
        <f>IF(AND(②解答入力!$D47&lt;&gt;"",②解答入力!AE47&lt;&gt;""),IF(②解答入力!$D47=②解答入力!AE47,1,0),"")</f>
        <v/>
      </c>
      <c r="AE47" s="37" t="str">
        <f>IF(AND(②解答入力!$D47&lt;&gt;"",②解答入力!AF47&lt;&gt;""),IF(②解答入力!$D47=②解答入力!AF47,1,0),"")</f>
        <v/>
      </c>
      <c r="AF47" s="37" t="str">
        <f>IF(AND(②解答入力!$D47&lt;&gt;"",②解答入力!AG47&lt;&gt;""),IF(②解答入力!$D47=②解答入力!AG47,1,0),"")</f>
        <v/>
      </c>
      <c r="AG47" s="37" t="str">
        <f>IF(AND(②解答入力!$D47&lt;&gt;"",②解答入力!AH47&lt;&gt;""),IF(②解答入力!$D47=②解答入力!AH47,1,0),"")</f>
        <v/>
      </c>
      <c r="AH47" s="37" t="str">
        <f>IF(AND(②解答入力!$D47&lt;&gt;"",②解答入力!AI47&lt;&gt;""),IF(②解答入力!$D47=②解答入力!AI47,1,0),"")</f>
        <v/>
      </c>
      <c r="AI47" s="37" t="str">
        <f>IF(AND(②解答入力!$D47&lt;&gt;"",②解答入力!AJ47&lt;&gt;""),IF(②解答入力!$D47=②解答入力!AJ47,1,0),"")</f>
        <v/>
      </c>
      <c r="AJ47" s="70" t="str">
        <f>IF(AND(②解答入力!$D47&lt;&gt;"",②解答入力!AK47&lt;&gt;""),IF(②解答入力!$D47=②解答入力!AK47,1,0),"")</f>
        <v/>
      </c>
      <c r="AK47" s="37" t="str">
        <f>IF(AND(②解答入力!$D47&lt;&gt;"",②解答入力!AL47&lt;&gt;""),IF(②解答入力!$D47=②解答入力!AL47,1,0),"")</f>
        <v/>
      </c>
      <c r="AL47" s="37" t="str">
        <f>IF(AND(②解答入力!$D47&lt;&gt;"",②解答入力!AM47&lt;&gt;""),IF(②解答入力!$D47=②解答入力!AM47,1,0),"")</f>
        <v/>
      </c>
      <c r="AM47" s="37" t="str">
        <f>IF(AND(②解答入力!$D47&lt;&gt;"",②解答入力!AN47&lt;&gt;""),IF(②解答入力!$D47=②解答入力!AN47,1,0),"")</f>
        <v/>
      </c>
      <c r="AN47" s="37" t="str">
        <f>IF(AND(②解答入力!$D47&lt;&gt;"",②解答入力!AO47&lt;&gt;""),IF(②解答入力!$D47=②解答入力!AO47,1,0),"")</f>
        <v/>
      </c>
      <c r="AO47" s="37" t="str">
        <f>IF(AND(②解答入力!$D47&lt;&gt;"",②解答入力!AP47&lt;&gt;""),IF(②解答入力!$D47=②解答入力!AP47,1,0),"")</f>
        <v/>
      </c>
      <c r="AP47" s="70" t="str">
        <f>IF(AND(②解答入力!$D47&lt;&gt;"",②解答入力!AQ47&lt;&gt;""),IF(②解答入力!$D47=②解答入力!AQ47,1,0),"")</f>
        <v/>
      </c>
      <c r="AQ47" s="86" t="str">
        <f>IF(AND(②解答入力!$D47&lt;&gt;"",②解答入力!AR47&lt;&gt;""),IF(②解答入力!$D47=②解答入力!AR47,1,0),"")</f>
        <v/>
      </c>
      <c r="AR47" s="36">
        <f t="shared" si="0"/>
        <v>0</v>
      </c>
      <c r="AS47" s="37" t="e">
        <f t="shared" si="1"/>
        <v>#DIV/0!</v>
      </c>
      <c r="AT47" s="37">
        <f t="shared" si="2"/>
        <v>0</v>
      </c>
      <c r="AU47" s="56" t="e">
        <f t="shared" si="3"/>
        <v>#DIV/0!</v>
      </c>
    </row>
    <row r="48" spans="1:47" ht="17.100000000000001" customHeight="1">
      <c r="A48" s="274"/>
      <c r="B48" s="482"/>
      <c r="C48" s="107">
        <v>45</v>
      </c>
      <c r="D48" s="36" t="str">
        <f>IF(AND(②解答入力!$D48&lt;&gt;"",②解答入力!E48&lt;&gt;""),IF(②解答入力!$D48=②解答入力!E48,1,0),"")</f>
        <v/>
      </c>
      <c r="E48" s="37" t="str">
        <f>IF(AND(②解答入力!$D48&lt;&gt;"",②解答入力!F48&lt;&gt;""),IF(②解答入力!$D48=②解答入力!F48,1,0),"")</f>
        <v/>
      </c>
      <c r="F48" s="37" t="str">
        <f>IF(AND(②解答入力!$D48&lt;&gt;"",②解答入力!G48&lt;&gt;""),IF(②解答入力!$D48=②解答入力!G48,1,0),"")</f>
        <v/>
      </c>
      <c r="G48" s="37" t="str">
        <f>IF(AND(②解答入力!$D48&lt;&gt;"",②解答入力!H48&lt;&gt;""),IF(②解答入力!$D48=②解答入力!H48,1,0),"")</f>
        <v/>
      </c>
      <c r="H48" s="37" t="str">
        <f>IF(AND(②解答入力!$D48&lt;&gt;"",②解答入力!I48&lt;&gt;""),IF(②解答入力!$D48=②解答入力!I48,1,0),"")</f>
        <v/>
      </c>
      <c r="I48" s="37" t="str">
        <f>IF(AND(②解答入力!$D48&lt;&gt;"",②解答入力!J48&lt;&gt;""),IF(②解答入力!$D48=②解答入力!J48,1,0),"")</f>
        <v/>
      </c>
      <c r="J48" s="37" t="str">
        <f>IF(AND(②解答入力!$D48&lt;&gt;"",②解答入力!K48&lt;&gt;""),IF(②解答入力!$D48=②解答入力!K48,1,0),"")</f>
        <v/>
      </c>
      <c r="K48" s="37" t="str">
        <f>IF(AND(②解答入力!$D48&lt;&gt;"",②解答入力!L48&lt;&gt;""),IF(②解答入力!$D48=②解答入力!L48,1,0),"")</f>
        <v/>
      </c>
      <c r="L48" s="37" t="str">
        <f>IF(AND(②解答入力!$D48&lt;&gt;"",②解答入力!M48&lt;&gt;""),IF(②解答入力!$D48=②解答入力!M48,1,0),"")</f>
        <v/>
      </c>
      <c r="M48" s="37" t="str">
        <f>IF(AND(②解答入力!$D48&lt;&gt;"",②解答入力!N48&lt;&gt;""),IF(②解答入力!$D48=②解答入力!N48,1,0),"")</f>
        <v/>
      </c>
      <c r="N48" s="37" t="str">
        <f>IF(AND(②解答入力!$D48&lt;&gt;"",②解答入力!O48&lt;&gt;""),IF(②解答入力!$D48=②解答入力!O48,1,0),"")</f>
        <v/>
      </c>
      <c r="O48" s="37" t="str">
        <f>IF(AND(②解答入力!$D48&lt;&gt;"",②解答入力!P48&lt;&gt;""),IF(②解答入力!$D48=②解答入力!P48,1,0),"")</f>
        <v/>
      </c>
      <c r="P48" s="37" t="str">
        <f>IF(AND(②解答入力!$D48&lt;&gt;"",②解答入力!Q48&lt;&gt;""),IF(②解答入力!$D48=②解答入力!Q48,1,0),"")</f>
        <v/>
      </c>
      <c r="Q48" s="37" t="str">
        <f>IF(AND(②解答入力!$D48&lt;&gt;"",②解答入力!R48&lt;&gt;""),IF(②解答入力!$D48=②解答入力!R48,1,0),"")</f>
        <v/>
      </c>
      <c r="R48" s="37" t="str">
        <f>IF(AND(②解答入力!$D48&lt;&gt;"",②解答入力!S48&lt;&gt;""),IF(②解答入力!$D48=②解答入力!S48,1,0),"")</f>
        <v/>
      </c>
      <c r="S48" s="37" t="str">
        <f>IF(AND(②解答入力!$D48&lt;&gt;"",②解答入力!T48&lt;&gt;""),IF(②解答入力!$D48=②解答入力!T48,1,0),"")</f>
        <v/>
      </c>
      <c r="T48" s="37" t="str">
        <f>IF(AND(②解答入力!$D48&lt;&gt;"",②解答入力!U48&lt;&gt;""),IF(②解答入力!$D48=②解答入力!U48,1,0),"")</f>
        <v/>
      </c>
      <c r="U48" s="37" t="str">
        <f>IF(AND(②解答入力!$D48&lt;&gt;"",②解答入力!V48&lt;&gt;""),IF(②解答入力!$D48=②解答入力!V48,1,0),"")</f>
        <v/>
      </c>
      <c r="V48" s="37" t="str">
        <f>IF(AND(②解答入力!$D48&lt;&gt;"",②解答入力!W48&lt;&gt;""),IF(②解答入力!$D48=②解答入力!W48,1,0),"")</f>
        <v/>
      </c>
      <c r="W48" s="37" t="str">
        <f>IF(AND(②解答入力!$D48&lt;&gt;"",②解答入力!X48&lt;&gt;""),IF(②解答入力!$D48=②解答入力!X48,1,0),"")</f>
        <v/>
      </c>
      <c r="X48" s="37" t="str">
        <f>IF(AND(②解答入力!$D48&lt;&gt;"",②解答入力!Y48&lt;&gt;""),IF(②解答入力!$D48=②解答入力!Y48,1,0),"")</f>
        <v/>
      </c>
      <c r="Y48" s="37" t="str">
        <f>IF(AND(②解答入力!$D48&lt;&gt;"",②解答入力!Z48&lt;&gt;""),IF(②解答入力!$D48=②解答入力!Z48,1,0),"")</f>
        <v/>
      </c>
      <c r="Z48" s="37" t="str">
        <f>IF(AND(②解答入力!$D48&lt;&gt;"",②解答入力!AA48&lt;&gt;""),IF(②解答入力!$D48=②解答入力!AA48,1,0),"")</f>
        <v/>
      </c>
      <c r="AA48" s="37" t="str">
        <f>IF(AND(②解答入力!$D48&lt;&gt;"",②解答入力!AB48&lt;&gt;""),IF(②解答入力!$D48=②解答入力!AB48,1,0),"")</f>
        <v/>
      </c>
      <c r="AB48" s="37" t="str">
        <f>IF(AND(②解答入力!$D48&lt;&gt;"",②解答入力!AC48&lt;&gt;""),IF(②解答入力!$D48=②解答入力!AC48,1,0),"")</f>
        <v/>
      </c>
      <c r="AC48" s="37" t="str">
        <f>IF(AND(②解答入力!$D48&lt;&gt;"",②解答入力!AD48&lt;&gt;""),IF(②解答入力!$D48=②解答入力!AD48,1,0),"")</f>
        <v/>
      </c>
      <c r="AD48" s="37" t="str">
        <f>IF(AND(②解答入力!$D48&lt;&gt;"",②解答入力!AE48&lt;&gt;""),IF(②解答入力!$D48=②解答入力!AE48,1,0),"")</f>
        <v/>
      </c>
      <c r="AE48" s="37" t="str">
        <f>IF(AND(②解答入力!$D48&lt;&gt;"",②解答入力!AF48&lt;&gt;""),IF(②解答入力!$D48=②解答入力!AF48,1,0),"")</f>
        <v/>
      </c>
      <c r="AF48" s="37" t="str">
        <f>IF(AND(②解答入力!$D48&lt;&gt;"",②解答入力!AG48&lt;&gt;""),IF(②解答入力!$D48=②解答入力!AG48,1,0),"")</f>
        <v/>
      </c>
      <c r="AG48" s="37" t="str">
        <f>IF(AND(②解答入力!$D48&lt;&gt;"",②解答入力!AH48&lt;&gt;""),IF(②解答入力!$D48=②解答入力!AH48,1,0),"")</f>
        <v/>
      </c>
      <c r="AH48" s="37" t="str">
        <f>IF(AND(②解答入力!$D48&lt;&gt;"",②解答入力!AI48&lt;&gt;""),IF(②解答入力!$D48=②解答入力!AI48,1,0),"")</f>
        <v/>
      </c>
      <c r="AI48" s="37" t="str">
        <f>IF(AND(②解答入力!$D48&lt;&gt;"",②解答入力!AJ48&lt;&gt;""),IF(②解答入力!$D48=②解答入力!AJ48,1,0),"")</f>
        <v/>
      </c>
      <c r="AJ48" s="70" t="str">
        <f>IF(AND(②解答入力!$D48&lt;&gt;"",②解答入力!AK48&lt;&gt;""),IF(②解答入力!$D48=②解答入力!AK48,1,0),"")</f>
        <v/>
      </c>
      <c r="AK48" s="37" t="str">
        <f>IF(AND(②解答入力!$D48&lt;&gt;"",②解答入力!AL48&lt;&gt;""),IF(②解答入力!$D48=②解答入力!AL48,1,0),"")</f>
        <v/>
      </c>
      <c r="AL48" s="37" t="str">
        <f>IF(AND(②解答入力!$D48&lt;&gt;"",②解答入力!AM48&lt;&gt;""),IF(②解答入力!$D48=②解答入力!AM48,1,0),"")</f>
        <v/>
      </c>
      <c r="AM48" s="37" t="str">
        <f>IF(AND(②解答入力!$D48&lt;&gt;"",②解答入力!AN48&lt;&gt;""),IF(②解答入力!$D48=②解答入力!AN48,1,0),"")</f>
        <v/>
      </c>
      <c r="AN48" s="37" t="str">
        <f>IF(AND(②解答入力!$D48&lt;&gt;"",②解答入力!AO48&lt;&gt;""),IF(②解答入力!$D48=②解答入力!AO48,1,0),"")</f>
        <v/>
      </c>
      <c r="AO48" s="37" t="str">
        <f>IF(AND(②解答入力!$D48&lt;&gt;"",②解答入力!AP48&lt;&gt;""),IF(②解答入力!$D48=②解答入力!AP48,1,0),"")</f>
        <v/>
      </c>
      <c r="AP48" s="70" t="str">
        <f>IF(AND(②解答入力!$D48&lt;&gt;"",②解答入力!AQ48&lt;&gt;""),IF(②解答入力!$D48=②解答入力!AQ48,1,0),"")</f>
        <v/>
      </c>
      <c r="AQ48" s="86" t="str">
        <f>IF(AND(②解答入力!$D48&lt;&gt;"",②解答入力!AR48&lt;&gt;""),IF(②解答入力!$D48=②解答入力!AR48,1,0),"")</f>
        <v/>
      </c>
      <c r="AR48" s="36">
        <f>SUM(D48:AQ48)</f>
        <v>0</v>
      </c>
      <c r="AS48" s="37" t="e">
        <f t="shared" si="1"/>
        <v>#DIV/0!</v>
      </c>
      <c r="AT48" s="37">
        <f t="shared" si="2"/>
        <v>0</v>
      </c>
      <c r="AU48" s="56" t="e">
        <f t="shared" si="3"/>
        <v>#DIV/0!</v>
      </c>
    </row>
    <row r="49" spans="1:47" ht="17.100000000000001" customHeight="1">
      <c r="A49" s="274"/>
      <c r="B49" s="482"/>
      <c r="C49" s="107">
        <v>46</v>
      </c>
      <c r="D49" s="36" t="str">
        <f>IF(AND(②解答入力!$D49&lt;&gt;"",②解答入力!E49&lt;&gt;""),IF(②解答入力!$D49=②解答入力!E49,1,0),"")</f>
        <v/>
      </c>
      <c r="E49" s="37" t="str">
        <f>IF(AND(②解答入力!$D49&lt;&gt;"",②解答入力!F49&lt;&gt;""),IF(②解答入力!$D49=②解答入力!F49,1,0),"")</f>
        <v/>
      </c>
      <c r="F49" s="37" t="str">
        <f>IF(AND(②解答入力!$D49&lt;&gt;"",②解答入力!G49&lt;&gt;""),IF(②解答入力!$D49=②解答入力!G49,1,0),"")</f>
        <v/>
      </c>
      <c r="G49" s="37" t="str">
        <f>IF(AND(②解答入力!$D49&lt;&gt;"",②解答入力!H49&lt;&gt;""),IF(②解答入力!$D49=②解答入力!H49,1,0),"")</f>
        <v/>
      </c>
      <c r="H49" s="37" t="str">
        <f>IF(AND(②解答入力!$D49&lt;&gt;"",②解答入力!I49&lt;&gt;""),IF(②解答入力!$D49=②解答入力!I49,1,0),"")</f>
        <v/>
      </c>
      <c r="I49" s="37" t="str">
        <f>IF(AND(②解答入力!$D49&lt;&gt;"",②解答入力!J49&lt;&gt;""),IF(②解答入力!$D49=②解答入力!J49,1,0),"")</f>
        <v/>
      </c>
      <c r="J49" s="37" t="str">
        <f>IF(AND(②解答入力!$D49&lt;&gt;"",②解答入力!K49&lt;&gt;""),IF(②解答入力!$D49=②解答入力!K49,1,0),"")</f>
        <v/>
      </c>
      <c r="K49" s="37" t="str">
        <f>IF(AND(②解答入力!$D49&lt;&gt;"",②解答入力!L49&lt;&gt;""),IF(②解答入力!$D49=②解答入力!L49,1,0),"")</f>
        <v/>
      </c>
      <c r="L49" s="37" t="str">
        <f>IF(AND(②解答入力!$D49&lt;&gt;"",②解答入力!M49&lt;&gt;""),IF(②解答入力!$D49=②解答入力!M49,1,0),"")</f>
        <v/>
      </c>
      <c r="M49" s="37" t="str">
        <f>IF(AND(②解答入力!$D49&lt;&gt;"",②解答入力!N49&lt;&gt;""),IF(②解答入力!$D49=②解答入力!N49,1,0),"")</f>
        <v/>
      </c>
      <c r="N49" s="37" t="str">
        <f>IF(AND(②解答入力!$D49&lt;&gt;"",②解答入力!O49&lt;&gt;""),IF(②解答入力!$D49=②解答入力!O49,1,0),"")</f>
        <v/>
      </c>
      <c r="O49" s="37" t="str">
        <f>IF(AND(②解答入力!$D49&lt;&gt;"",②解答入力!P49&lt;&gt;""),IF(②解答入力!$D49=②解答入力!P49,1,0),"")</f>
        <v/>
      </c>
      <c r="P49" s="37" t="str">
        <f>IF(AND(②解答入力!$D49&lt;&gt;"",②解答入力!Q49&lt;&gt;""),IF(②解答入力!$D49=②解答入力!Q49,1,0),"")</f>
        <v/>
      </c>
      <c r="Q49" s="37" t="str">
        <f>IF(AND(②解答入力!$D49&lt;&gt;"",②解答入力!R49&lt;&gt;""),IF(②解答入力!$D49=②解答入力!R49,1,0),"")</f>
        <v/>
      </c>
      <c r="R49" s="37" t="str">
        <f>IF(AND(②解答入力!$D49&lt;&gt;"",②解答入力!S49&lt;&gt;""),IF(②解答入力!$D49=②解答入力!S49,1,0),"")</f>
        <v/>
      </c>
      <c r="S49" s="37" t="str">
        <f>IF(AND(②解答入力!$D49&lt;&gt;"",②解答入力!T49&lt;&gt;""),IF(②解答入力!$D49=②解答入力!T49,1,0),"")</f>
        <v/>
      </c>
      <c r="T49" s="37" t="str">
        <f>IF(AND(②解答入力!$D49&lt;&gt;"",②解答入力!U49&lt;&gt;""),IF(②解答入力!$D49=②解答入力!U49,1,0),"")</f>
        <v/>
      </c>
      <c r="U49" s="37" t="str">
        <f>IF(AND(②解答入力!$D49&lt;&gt;"",②解答入力!V49&lt;&gt;""),IF(②解答入力!$D49=②解答入力!V49,1,0),"")</f>
        <v/>
      </c>
      <c r="V49" s="37" t="str">
        <f>IF(AND(②解答入力!$D49&lt;&gt;"",②解答入力!W49&lt;&gt;""),IF(②解答入力!$D49=②解答入力!W49,1,0),"")</f>
        <v/>
      </c>
      <c r="W49" s="37" t="str">
        <f>IF(AND(②解答入力!$D49&lt;&gt;"",②解答入力!X49&lt;&gt;""),IF(②解答入力!$D49=②解答入力!X49,1,0),"")</f>
        <v/>
      </c>
      <c r="X49" s="37" t="str">
        <f>IF(AND(②解答入力!$D49&lt;&gt;"",②解答入力!Y49&lt;&gt;""),IF(②解答入力!$D49=②解答入力!Y49,1,0),"")</f>
        <v/>
      </c>
      <c r="Y49" s="37" t="str">
        <f>IF(AND(②解答入力!$D49&lt;&gt;"",②解答入力!Z49&lt;&gt;""),IF(②解答入力!$D49=②解答入力!Z49,1,0),"")</f>
        <v/>
      </c>
      <c r="Z49" s="37" t="str">
        <f>IF(AND(②解答入力!$D49&lt;&gt;"",②解答入力!AA49&lt;&gt;""),IF(②解答入力!$D49=②解答入力!AA49,1,0),"")</f>
        <v/>
      </c>
      <c r="AA49" s="37" t="str">
        <f>IF(AND(②解答入力!$D49&lt;&gt;"",②解答入力!AB49&lt;&gt;""),IF(②解答入力!$D49=②解答入力!AB49,1,0),"")</f>
        <v/>
      </c>
      <c r="AB49" s="37" t="str">
        <f>IF(AND(②解答入力!$D49&lt;&gt;"",②解答入力!AC49&lt;&gt;""),IF(②解答入力!$D49=②解答入力!AC49,1,0),"")</f>
        <v/>
      </c>
      <c r="AC49" s="37" t="str">
        <f>IF(AND(②解答入力!$D49&lt;&gt;"",②解答入力!AD49&lt;&gt;""),IF(②解答入力!$D49=②解答入力!AD49,1,0),"")</f>
        <v/>
      </c>
      <c r="AD49" s="37" t="str">
        <f>IF(AND(②解答入力!$D49&lt;&gt;"",②解答入力!AE49&lt;&gt;""),IF(②解答入力!$D49=②解答入力!AE49,1,0),"")</f>
        <v/>
      </c>
      <c r="AE49" s="37" t="str">
        <f>IF(AND(②解答入力!$D49&lt;&gt;"",②解答入力!AF49&lt;&gt;""),IF(②解答入力!$D49=②解答入力!AF49,1,0),"")</f>
        <v/>
      </c>
      <c r="AF49" s="37" t="str">
        <f>IF(AND(②解答入力!$D49&lt;&gt;"",②解答入力!AG49&lt;&gt;""),IF(②解答入力!$D49=②解答入力!AG49,1,0),"")</f>
        <v/>
      </c>
      <c r="AG49" s="37" t="str">
        <f>IF(AND(②解答入力!$D49&lt;&gt;"",②解答入力!AH49&lt;&gt;""),IF(②解答入力!$D49=②解答入力!AH49,1,0),"")</f>
        <v/>
      </c>
      <c r="AH49" s="37" t="str">
        <f>IF(AND(②解答入力!$D49&lt;&gt;"",②解答入力!AI49&lt;&gt;""),IF(②解答入力!$D49=②解答入力!AI49,1,0),"")</f>
        <v/>
      </c>
      <c r="AI49" s="37" t="str">
        <f>IF(AND(②解答入力!$D49&lt;&gt;"",②解答入力!AJ49&lt;&gt;""),IF(②解答入力!$D49=②解答入力!AJ49,1,0),"")</f>
        <v/>
      </c>
      <c r="AJ49" s="70" t="str">
        <f>IF(AND(②解答入力!$D49&lt;&gt;"",②解答入力!AK49&lt;&gt;""),IF(②解答入力!$D49=②解答入力!AK49,1,0),"")</f>
        <v/>
      </c>
      <c r="AK49" s="37" t="str">
        <f>IF(AND(②解答入力!$D49&lt;&gt;"",②解答入力!AL49&lt;&gt;""),IF(②解答入力!$D49=②解答入力!AL49,1,0),"")</f>
        <v/>
      </c>
      <c r="AL49" s="37" t="str">
        <f>IF(AND(②解答入力!$D49&lt;&gt;"",②解答入力!AM49&lt;&gt;""),IF(②解答入力!$D49=②解答入力!AM49,1,0),"")</f>
        <v/>
      </c>
      <c r="AM49" s="37" t="str">
        <f>IF(AND(②解答入力!$D49&lt;&gt;"",②解答入力!AN49&lt;&gt;""),IF(②解答入力!$D49=②解答入力!AN49,1,0),"")</f>
        <v/>
      </c>
      <c r="AN49" s="37" t="str">
        <f>IF(AND(②解答入力!$D49&lt;&gt;"",②解答入力!AO49&lt;&gt;""),IF(②解答入力!$D49=②解答入力!AO49,1,0),"")</f>
        <v/>
      </c>
      <c r="AO49" s="37" t="str">
        <f>IF(AND(②解答入力!$D49&lt;&gt;"",②解答入力!AP49&lt;&gt;""),IF(②解答入力!$D49=②解答入力!AP49,1,0),"")</f>
        <v/>
      </c>
      <c r="AP49" s="70" t="str">
        <f>IF(AND(②解答入力!$D49&lt;&gt;"",②解答入力!AQ49&lt;&gt;""),IF(②解答入力!$D49=②解答入力!AQ49,1,0),"")</f>
        <v/>
      </c>
      <c r="AQ49" s="86" t="str">
        <f>IF(AND(②解答入力!$D49&lt;&gt;"",②解答入力!AR49&lt;&gt;""),IF(②解答入力!$D49=②解答入力!AR49,1,0),"")</f>
        <v/>
      </c>
      <c r="AR49" s="36">
        <f t="shared" si="0"/>
        <v>0</v>
      </c>
      <c r="AS49" s="37" t="e">
        <f t="shared" si="1"/>
        <v>#DIV/0!</v>
      </c>
      <c r="AT49" s="37">
        <f t="shared" si="2"/>
        <v>0</v>
      </c>
      <c r="AU49" s="56" t="e">
        <f t="shared" si="3"/>
        <v>#DIV/0!</v>
      </c>
    </row>
    <row r="50" spans="1:47" ht="17.100000000000001" customHeight="1">
      <c r="A50" s="274"/>
      <c r="B50" s="482"/>
      <c r="C50" s="107">
        <v>47</v>
      </c>
      <c r="D50" s="36" t="str">
        <f>IF(AND(②解答入力!$D50&lt;&gt;"",②解答入力!E50&lt;&gt;""),IF(②解答入力!$D50=②解答入力!E50,1,0),"")</f>
        <v/>
      </c>
      <c r="E50" s="37" t="str">
        <f>IF(AND(②解答入力!$D50&lt;&gt;"",②解答入力!F50&lt;&gt;""),IF(②解答入力!$D50=②解答入力!F50,1,0),"")</f>
        <v/>
      </c>
      <c r="F50" s="37" t="str">
        <f>IF(AND(②解答入力!$D50&lt;&gt;"",②解答入力!G50&lt;&gt;""),IF(②解答入力!$D50=②解答入力!G50,1,0),"")</f>
        <v/>
      </c>
      <c r="G50" s="37" t="str">
        <f>IF(AND(②解答入力!$D50&lt;&gt;"",②解答入力!H50&lt;&gt;""),IF(②解答入力!$D50=②解答入力!H50,1,0),"")</f>
        <v/>
      </c>
      <c r="H50" s="37" t="str">
        <f>IF(AND(②解答入力!$D50&lt;&gt;"",②解答入力!I50&lt;&gt;""),IF(②解答入力!$D50=②解答入力!I50,1,0),"")</f>
        <v/>
      </c>
      <c r="I50" s="37" t="str">
        <f>IF(AND(②解答入力!$D50&lt;&gt;"",②解答入力!J50&lt;&gt;""),IF(②解答入力!$D50=②解答入力!J50,1,0),"")</f>
        <v/>
      </c>
      <c r="J50" s="37" t="str">
        <f>IF(AND(②解答入力!$D50&lt;&gt;"",②解答入力!K50&lt;&gt;""),IF(②解答入力!$D50=②解答入力!K50,1,0),"")</f>
        <v/>
      </c>
      <c r="K50" s="37" t="str">
        <f>IF(AND(②解答入力!$D50&lt;&gt;"",②解答入力!L50&lt;&gt;""),IF(②解答入力!$D50=②解答入力!L50,1,0),"")</f>
        <v/>
      </c>
      <c r="L50" s="37" t="str">
        <f>IF(AND(②解答入力!$D50&lt;&gt;"",②解答入力!M50&lt;&gt;""),IF(②解答入力!$D50=②解答入力!M50,1,0),"")</f>
        <v/>
      </c>
      <c r="M50" s="37" t="str">
        <f>IF(AND(②解答入力!$D50&lt;&gt;"",②解答入力!N50&lt;&gt;""),IF(②解答入力!$D50=②解答入力!N50,1,0),"")</f>
        <v/>
      </c>
      <c r="N50" s="37" t="str">
        <f>IF(AND(②解答入力!$D50&lt;&gt;"",②解答入力!O50&lt;&gt;""),IF(②解答入力!$D50=②解答入力!O50,1,0),"")</f>
        <v/>
      </c>
      <c r="O50" s="37" t="str">
        <f>IF(AND(②解答入力!$D50&lt;&gt;"",②解答入力!P50&lt;&gt;""),IF(②解答入力!$D50=②解答入力!P50,1,0),"")</f>
        <v/>
      </c>
      <c r="P50" s="37" t="str">
        <f>IF(AND(②解答入力!$D50&lt;&gt;"",②解答入力!Q50&lt;&gt;""),IF(②解答入力!$D50=②解答入力!Q50,1,0),"")</f>
        <v/>
      </c>
      <c r="Q50" s="37" t="str">
        <f>IF(AND(②解答入力!$D50&lt;&gt;"",②解答入力!R50&lt;&gt;""),IF(②解答入力!$D50=②解答入力!R50,1,0),"")</f>
        <v/>
      </c>
      <c r="R50" s="37" t="str">
        <f>IF(AND(②解答入力!$D50&lt;&gt;"",②解答入力!S50&lt;&gt;""),IF(②解答入力!$D50=②解答入力!S50,1,0),"")</f>
        <v/>
      </c>
      <c r="S50" s="37" t="str">
        <f>IF(AND(②解答入力!$D50&lt;&gt;"",②解答入力!T50&lt;&gt;""),IF(②解答入力!$D50=②解答入力!T50,1,0),"")</f>
        <v/>
      </c>
      <c r="T50" s="37" t="str">
        <f>IF(AND(②解答入力!$D50&lt;&gt;"",②解答入力!U50&lt;&gt;""),IF(②解答入力!$D50=②解答入力!U50,1,0),"")</f>
        <v/>
      </c>
      <c r="U50" s="37" t="str">
        <f>IF(AND(②解答入力!$D50&lt;&gt;"",②解答入力!V50&lt;&gt;""),IF(②解答入力!$D50=②解答入力!V50,1,0),"")</f>
        <v/>
      </c>
      <c r="V50" s="37" t="str">
        <f>IF(AND(②解答入力!$D50&lt;&gt;"",②解答入力!W50&lt;&gt;""),IF(②解答入力!$D50=②解答入力!W50,1,0),"")</f>
        <v/>
      </c>
      <c r="W50" s="37" t="str">
        <f>IF(AND(②解答入力!$D50&lt;&gt;"",②解答入力!X50&lt;&gt;""),IF(②解答入力!$D50=②解答入力!X50,1,0),"")</f>
        <v/>
      </c>
      <c r="X50" s="37" t="str">
        <f>IF(AND(②解答入力!$D50&lt;&gt;"",②解答入力!Y50&lt;&gt;""),IF(②解答入力!$D50=②解答入力!Y50,1,0),"")</f>
        <v/>
      </c>
      <c r="Y50" s="37" t="str">
        <f>IF(AND(②解答入力!$D50&lt;&gt;"",②解答入力!Z50&lt;&gt;""),IF(②解答入力!$D50=②解答入力!Z50,1,0),"")</f>
        <v/>
      </c>
      <c r="Z50" s="37" t="str">
        <f>IF(AND(②解答入力!$D50&lt;&gt;"",②解答入力!AA50&lt;&gt;""),IF(②解答入力!$D50=②解答入力!AA50,1,0),"")</f>
        <v/>
      </c>
      <c r="AA50" s="37" t="str">
        <f>IF(AND(②解答入力!$D50&lt;&gt;"",②解答入力!AB50&lt;&gt;""),IF(②解答入力!$D50=②解答入力!AB50,1,0),"")</f>
        <v/>
      </c>
      <c r="AB50" s="37" t="str">
        <f>IF(AND(②解答入力!$D50&lt;&gt;"",②解答入力!AC50&lt;&gt;""),IF(②解答入力!$D50=②解答入力!AC50,1,0),"")</f>
        <v/>
      </c>
      <c r="AC50" s="37" t="str">
        <f>IF(AND(②解答入力!$D50&lt;&gt;"",②解答入力!AD50&lt;&gt;""),IF(②解答入力!$D50=②解答入力!AD50,1,0),"")</f>
        <v/>
      </c>
      <c r="AD50" s="37" t="str">
        <f>IF(AND(②解答入力!$D50&lt;&gt;"",②解答入力!AE50&lt;&gt;""),IF(②解答入力!$D50=②解答入力!AE50,1,0),"")</f>
        <v/>
      </c>
      <c r="AE50" s="37" t="str">
        <f>IF(AND(②解答入力!$D50&lt;&gt;"",②解答入力!AF50&lt;&gt;""),IF(②解答入力!$D50=②解答入力!AF50,1,0),"")</f>
        <v/>
      </c>
      <c r="AF50" s="37" t="str">
        <f>IF(AND(②解答入力!$D50&lt;&gt;"",②解答入力!AG50&lt;&gt;""),IF(②解答入力!$D50=②解答入力!AG50,1,0),"")</f>
        <v/>
      </c>
      <c r="AG50" s="37" t="str">
        <f>IF(AND(②解答入力!$D50&lt;&gt;"",②解答入力!AH50&lt;&gt;""),IF(②解答入力!$D50=②解答入力!AH50,1,0),"")</f>
        <v/>
      </c>
      <c r="AH50" s="37" t="str">
        <f>IF(AND(②解答入力!$D50&lt;&gt;"",②解答入力!AI50&lt;&gt;""),IF(②解答入力!$D50=②解答入力!AI50,1,0),"")</f>
        <v/>
      </c>
      <c r="AI50" s="37" t="str">
        <f>IF(AND(②解答入力!$D50&lt;&gt;"",②解答入力!AJ50&lt;&gt;""),IF(②解答入力!$D50=②解答入力!AJ50,1,0),"")</f>
        <v/>
      </c>
      <c r="AJ50" s="70" t="str">
        <f>IF(AND(②解答入力!$D50&lt;&gt;"",②解答入力!AK50&lt;&gt;""),IF(②解答入力!$D50=②解答入力!AK50,1,0),"")</f>
        <v/>
      </c>
      <c r="AK50" s="37" t="str">
        <f>IF(AND(②解答入力!$D50&lt;&gt;"",②解答入力!AL50&lt;&gt;""),IF(②解答入力!$D50=②解答入力!AL50,1,0),"")</f>
        <v/>
      </c>
      <c r="AL50" s="37" t="str">
        <f>IF(AND(②解答入力!$D50&lt;&gt;"",②解答入力!AM50&lt;&gt;""),IF(②解答入力!$D50=②解答入力!AM50,1,0),"")</f>
        <v/>
      </c>
      <c r="AM50" s="37" t="str">
        <f>IF(AND(②解答入力!$D50&lt;&gt;"",②解答入力!AN50&lt;&gt;""),IF(②解答入力!$D50=②解答入力!AN50,1,0),"")</f>
        <v/>
      </c>
      <c r="AN50" s="37" t="str">
        <f>IF(AND(②解答入力!$D50&lt;&gt;"",②解答入力!AO50&lt;&gt;""),IF(②解答入力!$D50=②解答入力!AO50,1,0),"")</f>
        <v/>
      </c>
      <c r="AO50" s="37" t="str">
        <f>IF(AND(②解答入力!$D50&lt;&gt;"",②解答入力!AP50&lt;&gt;""),IF(②解答入力!$D50=②解答入力!AP50,1,0),"")</f>
        <v/>
      </c>
      <c r="AP50" s="70" t="str">
        <f>IF(AND(②解答入力!$D50&lt;&gt;"",②解答入力!AQ50&lt;&gt;""),IF(②解答入力!$D50=②解答入力!AQ50,1,0),"")</f>
        <v/>
      </c>
      <c r="AQ50" s="86" t="str">
        <f>IF(AND(②解答入力!$D50&lt;&gt;"",②解答入力!AR50&lt;&gt;""),IF(②解答入力!$D50=②解答入力!AR50,1,0),"")</f>
        <v/>
      </c>
      <c r="AR50" s="36">
        <f t="shared" si="0"/>
        <v>0</v>
      </c>
      <c r="AS50" s="37" t="e">
        <f t="shared" si="1"/>
        <v>#DIV/0!</v>
      </c>
      <c r="AT50" s="37">
        <f t="shared" si="2"/>
        <v>0</v>
      </c>
      <c r="AU50" s="56" t="e">
        <f t="shared" si="3"/>
        <v>#DIV/0!</v>
      </c>
    </row>
    <row r="51" spans="1:47" ht="17.100000000000001" customHeight="1">
      <c r="A51" s="274"/>
      <c r="B51" s="529"/>
      <c r="C51" s="107">
        <v>48</v>
      </c>
      <c r="D51" s="36" t="str">
        <f>IF(AND(②解答入力!$D51&lt;&gt;"",②解答入力!E51&lt;&gt;""),IF(②解答入力!$D51=②解答入力!E51,1,0),"")</f>
        <v/>
      </c>
      <c r="E51" s="37" t="str">
        <f>IF(AND(②解答入力!$D51&lt;&gt;"",②解答入力!F51&lt;&gt;""),IF(②解答入力!$D51=②解答入力!F51,1,0),"")</f>
        <v/>
      </c>
      <c r="F51" s="37" t="str">
        <f>IF(AND(②解答入力!$D51&lt;&gt;"",②解答入力!G51&lt;&gt;""),IF(②解答入力!$D51=②解答入力!G51,1,0),"")</f>
        <v/>
      </c>
      <c r="G51" s="37" t="str">
        <f>IF(AND(②解答入力!$D51&lt;&gt;"",②解答入力!H51&lt;&gt;""),IF(②解答入力!$D51=②解答入力!H51,1,0),"")</f>
        <v/>
      </c>
      <c r="H51" s="37" t="str">
        <f>IF(AND(②解答入力!$D51&lt;&gt;"",②解答入力!I51&lt;&gt;""),IF(②解答入力!$D51=②解答入力!I51,1,0),"")</f>
        <v/>
      </c>
      <c r="I51" s="37" t="str">
        <f>IF(AND(②解答入力!$D51&lt;&gt;"",②解答入力!J51&lt;&gt;""),IF(②解答入力!$D51=②解答入力!J51,1,0),"")</f>
        <v/>
      </c>
      <c r="J51" s="37" t="str">
        <f>IF(AND(②解答入力!$D51&lt;&gt;"",②解答入力!K51&lt;&gt;""),IF(②解答入力!$D51=②解答入力!K51,1,0),"")</f>
        <v/>
      </c>
      <c r="K51" s="37" t="str">
        <f>IF(AND(②解答入力!$D51&lt;&gt;"",②解答入力!L51&lt;&gt;""),IF(②解答入力!$D51=②解答入力!L51,1,0),"")</f>
        <v/>
      </c>
      <c r="L51" s="37" t="str">
        <f>IF(AND(②解答入力!$D51&lt;&gt;"",②解答入力!M51&lt;&gt;""),IF(②解答入力!$D51=②解答入力!M51,1,0),"")</f>
        <v/>
      </c>
      <c r="M51" s="37" t="str">
        <f>IF(AND(②解答入力!$D51&lt;&gt;"",②解答入力!N51&lt;&gt;""),IF(②解答入力!$D51=②解答入力!N51,1,0),"")</f>
        <v/>
      </c>
      <c r="N51" s="37" t="str">
        <f>IF(AND(②解答入力!$D51&lt;&gt;"",②解答入力!O51&lt;&gt;""),IF(②解答入力!$D51=②解答入力!O51,1,0),"")</f>
        <v/>
      </c>
      <c r="O51" s="37" t="str">
        <f>IF(AND(②解答入力!$D51&lt;&gt;"",②解答入力!P51&lt;&gt;""),IF(②解答入力!$D51=②解答入力!P51,1,0),"")</f>
        <v/>
      </c>
      <c r="P51" s="37" t="str">
        <f>IF(AND(②解答入力!$D51&lt;&gt;"",②解答入力!Q51&lt;&gt;""),IF(②解答入力!$D51=②解答入力!Q51,1,0),"")</f>
        <v/>
      </c>
      <c r="Q51" s="37" t="str">
        <f>IF(AND(②解答入力!$D51&lt;&gt;"",②解答入力!R51&lt;&gt;""),IF(②解答入力!$D51=②解答入力!R51,1,0),"")</f>
        <v/>
      </c>
      <c r="R51" s="37" t="str">
        <f>IF(AND(②解答入力!$D51&lt;&gt;"",②解答入力!S51&lt;&gt;""),IF(②解答入力!$D51=②解答入力!S51,1,0),"")</f>
        <v/>
      </c>
      <c r="S51" s="37" t="str">
        <f>IF(AND(②解答入力!$D51&lt;&gt;"",②解答入力!T51&lt;&gt;""),IF(②解答入力!$D51=②解答入力!T51,1,0),"")</f>
        <v/>
      </c>
      <c r="T51" s="37" t="str">
        <f>IF(AND(②解答入力!$D51&lt;&gt;"",②解答入力!U51&lt;&gt;""),IF(②解答入力!$D51=②解答入力!U51,1,0),"")</f>
        <v/>
      </c>
      <c r="U51" s="37" t="str">
        <f>IF(AND(②解答入力!$D51&lt;&gt;"",②解答入力!V51&lt;&gt;""),IF(②解答入力!$D51=②解答入力!V51,1,0),"")</f>
        <v/>
      </c>
      <c r="V51" s="37" t="str">
        <f>IF(AND(②解答入力!$D51&lt;&gt;"",②解答入力!W51&lt;&gt;""),IF(②解答入力!$D51=②解答入力!W51,1,0),"")</f>
        <v/>
      </c>
      <c r="W51" s="37" t="str">
        <f>IF(AND(②解答入力!$D51&lt;&gt;"",②解答入力!X51&lt;&gt;""),IF(②解答入力!$D51=②解答入力!X51,1,0),"")</f>
        <v/>
      </c>
      <c r="X51" s="37" t="str">
        <f>IF(AND(②解答入力!$D51&lt;&gt;"",②解答入力!Y51&lt;&gt;""),IF(②解答入力!$D51=②解答入力!Y51,1,0),"")</f>
        <v/>
      </c>
      <c r="Y51" s="37" t="str">
        <f>IF(AND(②解答入力!$D51&lt;&gt;"",②解答入力!Z51&lt;&gt;""),IF(②解答入力!$D51=②解答入力!Z51,1,0),"")</f>
        <v/>
      </c>
      <c r="Z51" s="37" t="str">
        <f>IF(AND(②解答入力!$D51&lt;&gt;"",②解答入力!AA51&lt;&gt;""),IF(②解答入力!$D51=②解答入力!AA51,1,0),"")</f>
        <v/>
      </c>
      <c r="AA51" s="37" t="str">
        <f>IF(AND(②解答入力!$D51&lt;&gt;"",②解答入力!AB51&lt;&gt;""),IF(②解答入力!$D51=②解答入力!AB51,1,0),"")</f>
        <v/>
      </c>
      <c r="AB51" s="37" t="str">
        <f>IF(AND(②解答入力!$D51&lt;&gt;"",②解答入力!AC51&lt;&gt;""),IF(②解答入力!$D51=②解答入力!AC51,1,0),"")</f>
        <v/>
      </c>
      <c r="AC51" s="37" t="str">
        <f>IF(AND(②解答入力!$D51&lt;&gt;"",②解答入力!AD51&lt;&gt;""),IF(②解答入力!$D51=②解答入力!AD51,1,0),"")</f>
        <v/>
      </c>
      <c r="AD51" s="37" t="str">
        <f>IF(AND(②解答入力!$D51&lt;&gt;"",②解答入力!AE51&lt;&gt;""),IF(②解答入力!$D51=②解答入力!AE51,1,0),"")</f>
        <v/>
      </c>
      <c r="AE51" s="37" t="str">
        <f>IF(AND(②解答入力!$D51&lt;&gt;"",②解答入力!AF51&lt;&gt;""),IF(②解答入力!$D51=②解答入力!AF51,1,0),"")</f>
        <v/>
      </c>
      <c r="AF51" s="37" t="str">
        <f>IF(AND(②解答入力!$D51&lt;&gt;"",②解答入力!AG51&lt;&gt;""),IF(②解答入力!$D51=②解答入力!AG51,1,0),"")</f>
        <v/>
      </c>
      <c r="AG51" s="37" t="str">
        <f>IF(AND(②解答入力!$D51&lt;&gt;"",②解答入力!AH51&lt;&gt;""),IF(②解答入力!$D51=②解答入力!AH51,1,0),"")</f>
        <v/>
      </c>
      <c r="AH51" s="37" t="str">
        <f>IF(AND(②解答入力!$D51&lt;&gt;"",②解答入力!AI51&lt;&gt;""),IF(②解答入力!$D51=②解答入力!AI51,1,0),"")</f>
        <v/>
      </c>
      <c r="AI51" s="37" t="str">
        <f>IF(AND(②解答入力!$D51&lt;&gt;"",②解答入力!AJ51&lt;&gt;""),IF(②解答入力!$D51=②解答入力!AJ51,1,0),"")</f>
        <v/>
      </c>
      <c r="AJ51" s="70" t="str">
        <f>IF(AND(②解答入力!$D51&lt;&gt;"",②解答入力!AK51&lt;&gt;""),IF(②解答入力!$D51=②解答入力!AK51,1,0),"")</f>
        <v/>
      </c>
      <c r="AK51" s="37" t="str">
        <f>IF(AND(②解答入力!$D51&lt;&gt;"",②解答入力!AL51&lt;&gt;""),IF(②解答入力!$D51=②解答入力!AL51,1,0),"")</f>
        <v/>
      </c>
      <c r="AL51" s="37" t="str">
        <f>IF(AND(②解答入力!$D51&lt;&gt;"",②解答入力!AM51&lt;&gt;""),IF(②解答入力!$D51=②解答入力!AM51,1,0),"")</f>
        <v/>
      </c>
      <c r="AM51" s="37" t="str">
        <f>IF(AND(②解答入力!$D51&lt;&gt;"",②解答入力!AN51&lt;&gt;""),IF(②解答入力!$D51=②解答入力!AN51,1,0),"")</f>
        <v/>
      </c>
      <c r="AN51" s="37" t="str">
        <f>IF(AND(②解答入力!$D51&lt;&gt;"",②解答入力!AO51&lt;&gt;""),IF(②解答入力!$D51=②解答入力!AO51,1,0),"")</f>
        <v/>
      </c>
      <c r="AO51" s="37" t="str">
        <f>IF(AND(②解答入力!$D51&lt;&gt;"",②解答入力!AP51&lt;&gt;""),IF(②解答入力!$D51=②解答入力!AP51,1,0),"")</f>
        <v/>
      </c>
      <c r="AP51" s="70" t="str">
        <f>IF(AND(②解答入力!$D51&lt;&gt;"",②解答入力!AQ51&lt;&gt;""),IF(②解答入力!$D51=②解答入力!AQ51,1,0),"")</f>
        <v/>
      </c>
      <c r="AQ51" s="86" t="str">
        <f>IF(AND(②解答入力!$D51&lt;&gt;"",②解答入力!AR51&lt;&gt;""),IF(②解答入力!$D51=②解答入力!AR51,1,0),"")</f>
        <v/>
      </c>
      <c r="AR51" s="36">
        <f t="shared" si="0"/>
        <v>0</v>
      </c>
      <c r="AS51" s="37" t="e">
        <f t="shared" si="1"/>
        <v>#DIV/0!</v>
      </c>
      <c r="AT51" s="37">
        <f t="shared" si="2"/>
        <v>0</v>
      </c>
      <c r="AU51" s="56" t="e">
        <f t="shared" si="3"/>
        <v>#DIV/0!</v>
      </c>
    </row>
    <row r="52" spans="1:47" ht="17.100000000000001" customHeight="1">
      <c r="A52" s="274"/>
      <c r="B52" s="528" t="s">
        <v>128</v>
      </c>
      <c r="C52" s="107">
        <v>49</v>
      </c>
      <c r="D52" s="36" t="str">
        <f>IF(AND(②解答入力!$D52&lt;&gt;"",②解答入力!E52&lt;&gt;""),IF(②解答入力!$D52=②解答入力!E52,1,0),"")</f>
        <v/>
      </c>
      <c r="E52" s="37" t="str">
        <f>IF(AND(②解答入力!$D52&lt;&gt;"",②解答入力!F52&lt;&gt;""),IF(②解答入力!$D52=②解答入力!F52,1,0),"")</f>
        <v/>
      </c>
      <c r="F52" s="37" t="str">
        <f>IF(AND(②解答入力!$D52&lt;&gt;"",②解答入力!G52&lt;&gt;""),IF(②解答入力!$D52=②解答入力!G52,1,0),"")</f>
        <v/>
      </c>
      <c r="G52" s="37" t="str">
        <f>IF(AND(②解答入力!$D52&lt;&gt;"",②解答入力!H52&lt;&gt;""),IF(②解答入力!$D52=②解答入力!H52,1,0),"")</f>
        <v/>
      </c>
      <c r="H52" s="37" t="str">
        <f>IF(AND(②解答入力!$D52&lt;&gt;"",②解答入力!I52&lt;&gt;""),IF(②解答入力!$D52=②解答入力!I52,1,0),"")</f>
        <v/>
      </c>
      <c r="I52" s="37" t="str">
        <f>IF(AND(②解答入力!$D52&lt;&gt;"",②解答入力!J52&lt;&gt;""),IF(②解答入力!$D52=②解答入力!J52,1,0),"")</f>
        <v/>
      </c>
      <c r="J52" s="37" t="str">
        <f>IF(AND(②解答入力!$D52&lt;&gt;"",②解答入力!K52&lt;&gt;""),IF(②解答入力!$D52=②解答入力!K52,1,0),"")</f>
        <v/>
      </c>
      <c r="K52" s="37" t="str">
        <f>IF(AND(②解答入力!$D52&lt;&gt;"",②解答入力!L52&lt;&gt;""),IF(②解答入力!$D52=②解答入力!L52,1,0),"")</f>
        <v/>
      </c>
      <c r="L52" s="37" t="str">
        <f>IF(AND(②解答入力!$D52&lt;&gt;"",②解答入力!M52&lt;&gt;""),IF(②解答入力!$D52=②解答入力!M52,1,0),"")</f>
        <v/>
      </c>
      <c r="M52" s="37" t="str">
        <f>IF(AND(②解答入力!$D52&lt;&gt;"",②解答入力!N52&lt;&gt;""),IF(②解答入力!$D52=②解答入力!N52,1,0),"")</f>
        <v/>
      </c>
      <c r="N52" s="37" t="str">
        <f>IF(AND(②解答入力!$D52&lt;&gt;"",②解答入力!O52&lt;&gt;""),IF(②解答入力!$D52=②解答入力!O52,1,0),"")</f>
        <v/>
      </c>
      <c r="O52" s="37" t="str">
        <f>IF(AND(②解答入力!$D52&lt;&gt;"",②解答入力!P52&lt;&gt;""),IF(②解答入力!$D52=②解答入力!P52,1,0),"")</f>
        <v/>
      </c>
      <c r="P52" s="37" t="str">
        <f>IF(AND(②解答入力!$D52&lt;&gt;"",②解答入力!Q52&lt;&gt;""),IF(②解答入力!$D52=②解答入力!Q52,1,0),"")</f>
        <v/>
      </c>
      <c r="Q52" s="37" t="str">
        <f>IF(AND(②解答入力!$D52&lt;&gt;"",②解答入力!R52&lt;&gt;""),IF(②解答入力!$D52=②解答入力!R52,1,0),"")</f>
        <v/>
      </c>
      <c r="R52" s="37" t="str">
        <f>IF(AND(②解答入力!$D52&lt;&gt;"",②解答入力!S52&lt;&gt;""),IF(②解答入力!$D52=②解答入力!S52,1,0),"")</f>
        <v/>
      </c>
      <c r="S52" s="37" t="str">
        <f>IF(AND(②解答入力!$D52&lt;&gt;"",②解答入力!T52&lt;&gt;""),IF(②解答入力!$D52=②解答入力!T52,1,0),"")</f>
        <v/>
      </c>
      <c r="T52" s="37" t="str">
        <f>IF(AND(②解答入力!$D52&lt;&gt;"",②解答入力!U52&lt;&gt;""),IF(②解答入力!$D52=②解答入力!U52,1,0),"")</f>
        <v/>
      </c>
      <c r="U52" s="37" t="str">
        <f>IF(AND(②解答入力!$D52&lt;&gt;"",②解答入力!V52&lt;&gt;""),IF(②解答入力!$D52=②解答入力!V52,1,0),"")</f>
        <v/>
      </c>
      <c r="V52" s="37" t="str">
        <f>IF(AND(②解答入力!$D52&lt;&gt;"",②解答入力!W52&lt;&gt;""),IF(②解答入力!$D52=②解答入力!W52,1,0),"")</f>
        <v/>
      </c>
      <c r="W52" s="37" t="str">
        <f>IF(AND(②解答入力!$D52&lt;&gt;"",②解答入力!X52&lt;&gt;""),IF(②解答入力!$D52=②解答入力!X52,1,0),"")</f>
        <v/>
      </c>
      <c r="X52" s="37" t="str">
        <f>IF(AND(②解答入力!$D52&lt;&gt;"",②解答入力!Y52&lt;&gt;""),IF(②解答入力!$D52=②解答入力!Y52,1,0),"")</f>
        <v/>
      </c>
      <c r="Y52" s="37" t="str">
        <f>IF(AND(②解答入力!$D52&lt;&gt;"",②解答入力!Z52&lt;&gt;""),IF(②解答入力!$D52=②解答入力!Z52,1,0),"")</f>
        <v/>
      </c>
      <c r="Z52" s="37" t="str">
        <f>IF(AND(②解答入力!$D52&lt;&gt;"",②解答入力!AA52&lt;&gt;""),IF(②解答入力!$D52=②解答入力!AA52,1,0),"")</f>
        <v/>
      </c>
      <c r="AA52" s="37" t="str">
        <f>IF(AND(②解答入力!$D52&lt;&gt;"",②解答入力!AB52&lt;&gt;""),IF(②解答入力!$D52=②解答入力!AB52,1,0),"")</f>
        <v/>
      </c>
      <c r="AB52" s="37" t="str">
        <f>IF(AND(②解答入力!$D52&lt;&gt;"",②解答入力!AC52&lt;&gt;""),IF(②解答入力!$D52=②解答入力!AC52,1,0),"")</f>
        <v/>
      </c>
      <c r="AC52" s="37" t="str">
        <f>IF(AND(②解答入力!$D52&lt;&gt;"",②解答入力!AD52&lt;&gt;""),IF(②解答入力!$D52=②解答入力!AD52,1,0),"")</f>
        <v/>
      </c>
      <c r="AD52" s="37" t="str">
        <f>IF(AND(②解答入力!$D52&lt;&gt;"",②解答入力!AE52&lt;&gt;""),IF(②解答入力!$D52=②解答入力!AE52,1,0),"")</f>
        <v/>
      </c>
      <c r="AE52" s="37" t="str">
        <f>IF(AND(②解答入力!$D52&lt;&gt;"",②解答入力!AF52&lt;&gt;""),IF(②解答入力!$D52=②解答入力!AF52,1,0),"")</f>
        <v/>
      </c>
      <c r="AF52" s="37" t="str">
        <f>IF(AND(②解答入力!$D52&lt;&gt;"",②解答入力!AG52&lt;&gt;""),IF(②解答入力!$D52=②解答入力!AG52,1,0),"")</f>
        <v/>
      </c>
      <c r="AG52" s="37" t="str">
        <f>IF(AND(②解答入力!$D52&lt;&gt;"",②解答入力!AH52&lt;&gt;""),IF(②解答入力!$D52=②解答入力!AH52,1,0),"")</f>
        <v/>
      </c>
      <c r="AH52" s="37" t="str">
        <f>IF(AND(②解答入力!$D52&lt;&gt;"",②解答入力!AI52&lt;&gt;""),IF(②解答入力!$D52=②解答入力!AI52,1,0),"")</f>
        <v/>
      </c>
      <c r="AI52" s="37" t="str">
        <f>IF(AND(②解答入力!$D52&lt;&gt;"",②解答入力!AJ52&lt;&gt;""),IF(②解答入力!$D52=②解答入力!AJ52,1,0),"")</f>
        <v/>
      </c>
      <c r="AJ52" s="70" t="str">
        <f>IF(AND(②解答入力!$D52&lt;&gt;"",②解答入力!AK52&lt;&gt;""),IF(②解答入力!$D52=②解答入力!AK52,1,0),"")</f>
        <v/>
      </c>
      <c r="AK52" s="37" t="str">
        <f>IF(AND(②解答入力!$D52&lt;&gt;"",②解答入力!AL52&lt;&gt;""),IF(②解答入力!$D52=②解答入力!AL52,1,0),"")</f>
        <v/>
      </c>
      <c r="AL52" s="37" t="str">
        <f>IF(AND(②解答入力!$D52&lt;&gt;"",②解答入力!AM52&lt;&gt;""),IF(②解答入力!$D52=②解答入力!AM52,1,0),"")</f>
        <v/>
      </c>
      <c r="AM52" s="37" t="str">
        <f>IF(AND(②解答入力!$D52&lt;&gt;"",②解答入力!AN52&lt;&gt;""),IF(②解答入力!$D52=②解答入力!AN52,1,0),"")</f>
        <v/>
      </c>
      <c r="AN52" s="37" t="str">
        <f>IF(AND(②解答入力!$D52&lt;&gt;"",②解答入力!AO52&lt;&gt;""),IF(②解答入力!$D52=②解答入力!AO52,1,0),"")</f>
        <v/>
      </c>
      <c r="AO52" s="37" t="str">
        <f>IF(AND(②解答入力!$D52&lt;&gt;"",②解答入力!AP52&lt;&gt;""),IF(②解答入力!$D52=②解答入力!AP52,1,0),"")</f>
        <v/>
      </c>
      <c r="AP52" s="70" t="str">
        <f>IF(AND(②解答入力!$D52&lt;&gt;"",②解答入力!AQ52&lt;&gt;""),IF(②解答入力!$D52=②解答入力!AQ52,1,0),"")</f>
        <v/>
      </c>
      <c r="AQ52" s="86" t="str">
        <f>IF(AND(②解答入力!$D52&lt;&gt;"",②解答入力!AR52&lt;&gt;""),IF(②解答入力!$D52=②解答入力!AR52,1,0),"")</f>
        <v/>
      </c>
      <c r="AR52" s="36">
        <f t="shared" si="0"/>
        <v>0</v>
      </c>
      <c r="AS52" s="37" t="e">
        <f t="shared" si="1"/>
        <v>#DIV/0!</v>
      </c>
      <c r="AT52" s="37">
        <f t="shared" si="2"/>
        <v>0</v>
      </c>
      <c r="AU52" s="56" t="e">
        <f t="shared" si="3"/>
        <v>#DIV/0!</v>
      </c>
    </row>
    <row r="53" spans="1:47" ht="17.100000000000001" customHeight="1">
      <c r="A53" s="274"/>
      <c r="B53" s="482"/>
      <c r="C53" s="107">
        <v>50</v>
      </c>
      <c r="D53" s="36" t="str">
        <f>IF(AND(②解答入力!$D53&lt;&gt;"",②解答入力!E53&lt;&gt;""),IF(②解答入力!$D53=②解答入力!E53,1,0),"")</f>
        <v/>
      </c>
      <c r="E53" s="37" t="str">
        <f>IF(AND(②解答入力!$D53&lt;&gt;"",②解答入力!F53&lt;&gt;""),IF(②解答入力!$D53=②解答入力!F53,1,0),"")</f>
        <v/>
      </c>
      <c r="F53" s="37" t="str">
        <f>IF(AND(②解答入力!$D53&lt;&gt;"",②解答入力!G53&lt;&gt;""),IF(②解答入力!$D53=②解答入力!G53,1,0),"")</f>
        <v/>
      </c>
      <c r="G53" s="37" t="str">
        <f>IF(AND(②解答入力!$D53&lt;&gt;"",②解答入力!H53&lt;&gt;""),IF(②解答入力!$D53=②解答入力!H53,1,0),"")</f>
        <v/>
      </c>
      <c r="H53" s="37" t="str">
        <f>IF(AND(②解答入力!$D53&lt;&gt;"",②解答入力!I53&lt;&gt;""),IF(②解答入力!$D53=②解答入力!I53,1,0),"")</f>
        <v/>
      </c>
      <c r="I53" s="37" t="str">
        <f>IF(AND(②解答入力!$D53&lt;&gt;"",②解答入力!J53&lt;&gt;""),IF(②解答入力!$D53=②解答入力!J53,1,0),"")</f>
        <v/>
      </c>
      <c r="J53" s="37" t="str">
        <f>IF(AND(②解答入力!$D53&lt;&gt;"",②解答入力!K53&lt;&gt;""),IF(②解答入力!$D53=②解答入力!K53,1,0),"")</f>
        <v/>
      </c>
      <c r="K53" s="37" t="str">
        <f>IF(AND(②解答入力!$D53&lt;&gt;"",②解答入力!L53&lt;&gt;""),IF(②解答入力!$D53=②解答入力!L53,1,0),"")</f>
        <v/>
      </c>
      <c r="L53" s="37" t="str">
        <f>IF(AND(②解答入力!$D53&lt;&gt;"",②解答入力!M53&lt;&gt;""),IF(②解答入力!$D53=②解答入力!M53,1,0),"")</f>
        <v/>
      </c>
      <c r="M53" s="37" t="str">
        <f>IF(AND(②解答入力!$D53&lt;&gt;"",②解答入力!N53&lt;&gt;""),IF(②解答入力!$D53=②解答入力!N53,1,0),"")</f>
        <v/>
      </c>
      <c r="N53" s="37" t="str">
        <f>IF(AND(②解答入力!$D53&lt;&gt;"",②解答入力!O53&lt;&gt;""),IF(②解答入力!$D53=②解答入力!O53,1,0),"")</f>
        <v/>
      </c>
      <c r="O53" s="37" t="str">
        <f>IF(AND(②解答入力!$D53&lt;&gt;"",②解答入力!P53&lt;&gt;""),IF(②解答入力!$D53=②解答入力!P53,1,0),"")</f>
        <v/>
      </c>
      <c r="P53" s="37" t="str">
        <f>IF(AND(②解答入力!$D53&lt;&gt;"",②解答入力!Q53&lt;&gt;""),IF(②解答入力!$D53=②解答入力!Q53,1,0),"")</f>
        <v/>
      </c>
      <c r="Q53" s="37" t="str">
        <f>IF(AND(②解答入力!$D53&lt;&gt;"",②解答入力!R53&lt;&gt;""),IF(②解答入力!$D53=②解答入力!R53,1,0),"")</f>
        <v/>
      </c>
      <c r="R53" s="37" t="str">
        <f>IF(AND(②解答入力!$D53&lt;&gt;"",②解答入力!S53&lt;&gt;""),IF(②解答入力!$D53=②解答入力!S53,1,0),"")</f>
        <v/>
      </c>
      <c r="S53" s="37" t="str">
        <f>IF(AND(②解答入力!$D53&lt;&gt;"",②解答入力!T53&lt;&gt;""),IF(②解答入力!$D53=②解答入力!T53,1,0),"")</f>
        <v/>
      </c>
      <c r="T53" s="37" t="str">
        <f>IF(AND(②解答入力!$D53&lt;&gt;"",②解答入力!U53&lt;&gt;""),IF(②解答入力!$D53=②解答入力!U53,1,0),"")</f>
        <v/>
      </c>
      <c r="U53" s="37" t="str">
        <f>IF(AND(②解答入力!$D53&lt;&gt;"",②解答入力!V53&lt;&gt;""),IF(②解答入力!$D53=②解答入力!V53,1,0),"")</f>
        <v/>
      </c>
      <c r="V53" s="37" t="str">
        <f>IF(AND(②解答入力!$D53&lt;&gt;"",②解答入力!W53&lt;&gt;""),IF(②解答入力!$D53=②解答入力!W53,1,0),"")</f>
        <v/>
      </c>
      <c r="W53" s="37" t="str">
        <f>IF(AND(②解答入力!$D53&lt;&gt;"",②解答入力!X53&lt;&gt;""),IF(②解答入力!$D53=②解答入力!X53,1,0),"")</f>
        <v/>
      </c>
      <c r="X53" s="37" t="str">
        <f>IF(AND(②解答入力!$D53&lt;&gt;"",②解答入力!Y53&lt;&gt;""),IF(②解答入力!$D53=②解答入力!Y53,1,0),"")</f>
        <v/>
      </c>
      <c r="Y53" s="37" t="str">
        <f>IF(AND(②解答入力!$D53&lt;&gt;"",②解答入力!Z53&lt;&gt;""),IF(②解答入力!$D53=②解答入力!Z53,1,0),"")</f>
        <v/>
      </c>
      <c r="Z53" s="37" t="str">
        <f>IF(AND(②解答入力!$D53&lt;&gt;"",②解答入力!AA53&lt;&gt;""),IF(②解答入力!$D53=②解答入力!AA53,1,0),"")</f>
        <v/>
      </c>
      <c r="AA53" s="37" t="str">
        <f>IF(AND(②解答入力!$D53&lt;&gt;"",②解答入力!AB53&lt;&gt;""),IF(②解答入力!$D53=②解答入力!AB53,1,0),"")</f>
        <v/>
      </c>
      <c r="AB53" s="37" t="str">
        <f>IF(AND(②解答入力!$D53&lt;&gt;"",②解答入力!AC53&lt;&gt;""),IF(②解答入力!$D53=②解答入力!AC53,1,0),"")</f>
        <v/>
      </c>
      <c r="AC53" s="37" t="str">
        <f>IF(AND(②解答入力!$D53&lt;&gt;"",②解答入力!AD53&lt;&gt;""),IF(②解答入力!$D53=②解答入力!AD53,1,0),"")</f>
        <v/>
      </c>
      <c r="AD53" s="37" t="str">
        <f>IF(AND(②解答入力!$D53&lt;&gt;"",②解答入力!AE53&lt;&gt;""),IF(②解答入力!$D53=②解答入力!AE53,1,0),"")</f>
        <v/>
      </c>
      <c r="AE53" s="37" t="str">
        <f>IF(AND(②解答入力!$D53&lt;&gt;"",②解答入力!AF53&lt;&gt;""),IF(②解答入力!$D53=②解答入力!AF53,1,0),"")</f>
        <v/>
      </c>
      <c r="AF53" s="37" t="str">
        <f>IF(AND(②解答入力!$D53&lt;&gt;"",②解答入力!AG53&lt;&gt;""),IF(②解答入力!$D53=②解答入力!AG53,1,0),"")</f>
        <v/>
      </c>
      <c r="AG53" s="37" t="str">
        <f>IF(AND(②解答入力!$D53&lt;&gt;"",②解答入力!AH53&lt;&gt;""),IF(②解答入力!$D53=②解答入力!AH53,1,0),"")</f>
        <v/>
      </c>
      <c r="AH53" s="37" t="str">
        <f>IF(AND(②解答入力!$D53&lt;&gt;"",②解答入力!AI53&lt;&gt;""),IF(②解答入力!$D53=②解答入力!AI53,1,0),"")</f>
        <v/>
      </c>
      <c r="AI53" s="37" t="str">
        <f>IF(AND(②解答入力!$D53&lt;&gt;"",②解答入力!AJ53&lt;&gt;""),IF(②解答入力!$D53=②解答入力!AJ53,1,0),"")</f>
        <v/>
      </c>
      <c r="AJ53" s="70" t="str">
        <f>IF(AND(②解答入力!$D53&lt;&gt;"",②解答入力!AK53&lt;&gt;""),IF(②解答入力!$D53=②解答入力!AK53,1,0),"")</f>
        <v/>
      </c>
      <c r="AK53" s="37" t="str">
        <f>IF(AND(②解答入力!$D53&lt;&gt;"",②解答入力!AL53&lt;&gt;""),IF(②解答入力!$D53=②解答入力!AL53,1,0),"")</f>
        <v/>
      </c>
      <c r="AL53" s="37" t="str">
        <f>IF(AND(②解答入力!$D53&lt;&gt;"",②解答入力!AM53&lt;&gt;""),IF(②解答入力!$D53=②解答入力!AM53,1,0),"")</f>
        <v/>
      </c>
      <c r="AM53" s="37" t="str">
        <f>IF(AND(②解答入力!$D53&lt;&gt;"",②解答入力!AN53&lt;&gt;""),IF(②解答入力!$D53=②解答入力!AN53,1,0),"")</f>
        <v/>
      </c>
      <c r="AN53" s="37" t="str">
        <f>IF(AND(②解答入力!$D53&lt;&gt;"",②解答入力!AO53&lt;&gt;""),IF(②解答入力!$D53=②解答入力!AO53,1,0),"")</f>
        <v/>
      </c>
      <c r="AO53" s="37" t="str">
        <f>IF(AND(②解答入力!$D53&lt;&gt;"",②解答入力!AP53&lt;&gt;""),IF(②解答入力!$D53=②解答入力!AP53,1,0),"")</f>
        <v/>
      </c>
      <c r="AP53" s="70" t="str">
        <f>IF(AND(②解答入力!$D53&lt;&gt;"",②解答入力!AQ53&lt;&gt;""),IF(②解答入力!$D53=②解答入力!AQ53,1,0),"")</f>
        <v/>
      </c>
      <c r="AQ53" s="86" t="str">
        <f>IF(AND(②解答入力!$D53&lt;&gt;"",②解答入力!AR53&lt;&gt;""),IF(②解答入力!$D53=②解答入力!AR53,1,0),"")</f>
        <v/>
      </c>
      <c r="AR53" s="36">
        <f t="shared" si="0"/>
        <v>0</v>
      </c>
      <c r="AS53" s="37" t="e">
        <f t="shared" si="1"/>
        <v>#DIV/0!</v>
      </c>
      <c r="AT53" s="37">
        <f t="shared" si="2"/>
        <v>0</v>
      </c>
      <c r="AU53" s="56" t="e">
        <f t="shared" si="3"/>
        <v>#DIV/0!</v>
      </c>
    </row>
    <row r="54" spans="1:47" ht="17.100000000000001" customHeight="1">
      <c r="A54" s="274"/>
      <c r="B54" s="482"/>
      <c r="C54" s="107">
        <v>51</v>
      </c>
      <c r="D54" s="36" t="str">
        <f>IF(AND(②解答入力!$D54&lt;&gt;"",②解答入力!E54&lt;&gt;""),IF(②解答入力!$D54=②解答入力!E54,1,0),"")</f>
        <v/>
      </c>
      <c r="E54" s="37" t="str">
        <f>IF(AND(②解答入力!$D54&lt;&gt;"",②解答入力!F54&lt;&gt;""),IF(②解答入力!$D54=②解答入力!F54,1,0),"")</f>
        <v/>
      </c>
      <c r="F54" s="37" t="str">
        <f>IF(AND(②解答入力!$D54&lt;&gt;"",②解答入力!G54&lt;&gt;""),IF(②解答入力!$D54=②解答入力!G54,1,0),"")</f>
        <v/>
      </c>
      <c r="G54" s="37" t="str">
        <f>IF(AND(②解答入力!$D54&lt;&gt;"",②解答入力!H54&lt;&gt;""),IF(②解答入力!$D54=②解答入力!H54,1,0),"")</f>
        <v/>
      </c>
      <c r="H54" s="37" t="str">
        <f>IF(AND(②解答入力!$D54&lt;&gt;"",②解答入力!I54&lt;&gt;""),IF(②解答入力!$D54=②解答入力!I54,1,0),"")</f>
        <v/>
      </c>
      <c r="I54" s="37" t="str">
        <f>IF(AND(②解答入力!$D54&lt;&gt;"",②解答入力!J54&lt;&gt;""),IF(②解答入力!$D54=②解答入力!J54,1,0),"")</f>
        <v/>
      </c>
      <c r="J54" s="37" t="str">
        <f>IF(AND(②解答入力!$D54&lt;&gt;"",②解答入力!K54&lt;&gt;""),IF(②解答入力!$D54=②解答入力!K54,1,0),"")</f>
        <v/>
      </c>
      <c r="K54" s="37" t="str">
        <f>IF(AND(②解答入力!$D54&lt;&gt;"",②解答入力!L54&lt;&gt;""),IF(②解答入力!$D54=②解答入力!L54,1,0),"")</f>
        <v/>
      </c>
      <c r="L54" s="37" t="str">
        <f>IF(AND(②解答入力!$D54&lt;&gt;"",②解答入力!M54&lt;&gt;""),IF(②解答入力!$D54=②解答入力!M54,1,0),"")</f>
        <v/>
      </c>
      <c r="M54" s="37" t="str">
        <f>IF(AND(②解答入力!$D54&lt;&gt;"",②解答入力!N54&lt;&gt;""),IF(②解答入力!$D54=②解答入力!N54,1,0),"")</f>
        <v/>
      </c>
      <c r="N54" s="37" t="str">
        <f>IF(AND(②解答入力!$D54&lt;&gt;"",②解答入力!O54&lt;&gt;""),IF(②解答入力!$D54=②解答入力!O54,1,0),"")</f>
        <v/>
      </c>
      <c r="O54" s="37" t="str">
        <f>IF(AND(②解答入力!$D54&lt;&gt;"",②解答入力!P54&lt;&gt;""),IF(②解答入力!$D54=②解答入力!P54,1,0),"")</f>
        <v/>
      </c>
      <c r="P54" s="37" t="str">
        <f>IF(AND(②解答入力!$D54&lt;&gt;"",②解答入力!Q54&lt;&gt;""),IF(②解答入力!$D54=②解答入力!Q54,1,0),"")</f>
        <v/>
      </c>
      <c r="Q54" s="37" t="str">
        <f>IF(AND(②解答入力!$D54&lt;&gt;"",②解答入力!R54&lt;&gt;""),IF(②解答入力!$D54=②解答入力!R54,1,0),"")</f>
        <v/>
      </c>
      <c r="R54" s="37" t="str">
        <f>IF(AND(②解答入力!$D54&lt;&gt;"",②解答入力!S54&lt;&gt;""),IF(②解答入力!$D54=②解答入力!S54,1,0),"")</f>
        <v/>
      </c>
      <c r="S54" s="37" t="str">
        <f>IF(AND(②解答入力!$D54&lt;&gt;"",②解答入力!T54&lt;&gt;""),IF(②解答入力!$D54=②解答入力!T54,1,0),"")</f>
        <v/>
      </c>
      <c r="T54" s="37" t="str">
        <f>IF(AND(②解答入力!$D54&lt;&gt;"",②解答入力!U54&lt;&gt;""),IF(②解答入力!$D54=②解答入力!U54,1,0),"")</f>
        <v/>
      </c>
      <c r="U54" s="37" t="str">
        <f>IF(AND(②解答入力!$D54&lt;&gt;"",②解答入力!V54&lt;&gt;""),IF(②解答入力!$D54=②解答入力!V54,1,0),"")</f>
        <v/>
      </c>
      <c r="V54" s="37" t="str">
        <f>IF(AND(②解答入力!$D54&lt;&gt;"",②解答入力!W54&lt;&gt;""),IF(②解答入力!$D54=②解答入力!W54,1,0),"")</f>
        <v/>
      </c>
      <c r="W54" s="37" t="str">
        <f>IF(AND(②解答入力!$D54&lt;&gt;"",②解答入力!X54&lt;&gt;""),IF(②解答入力!$D54=②解答入力!X54,1,0),"")</f>
        <v/>
      </c>
      <c r="X54" s="37" t="str">
        <f>IF(AND(②解答入力!$D54&lt;&gt;"",②解答入力!Y54&lt;&gt;""),IF(②解答入力!$D54=②解答入力!Y54,1,0),"")</f>
        <v/>
      </c>
      <c r="Y54" s="37" t="str">
        <f>IF(AND(②解答入力!$D54&lt;&gt;"",②解答入力!Z54&lt;&gt;""),IF(②解答入力!$D54=②解答入力!Z54,1,0),"")</f>
        <v/>
      </c>
      <c r="Z54" s="37" t="str">
        <f>IF(AND(②解答入力!$D54&lt;&gt;"",②解答入力!AA54&lt;&gt;""),IF(②解答入力!$D54=②解答入力!AA54,1,0),"")</f>
        <v/>
      </c>
      <c r="AA54" s="37" t="str">
        <f>IF(AND(②解答入力!$D54&lt;&gt;"",②解答入力!AB54&lt;&gt;""),IF(②解答入力!$D54=②解答入力!AB54,1,0),"")</f>
        <v/>
      </c>
      <c r="AB54" s="37" t="str">
        <f>IF(AND(②解答入力!$D54&lt;&gt;"",②解答入力!AC54&lt;&gt;""),IF(②解答入力!$D54=②解答入力!AC54,1,0),"")</f>
        <v/>
      </c>
      <c r="AC54" s="37" t="str">
        <f>IF(AND(②解答入力!$D54&lt;&gt;"",②解答入力!AD54&lt;&gt;""),IF(②解答入力!$D54=②解答入力!AD54,1,0),"")</f>
        <v/>
      </c>
      <c r="AD54" s="37" t="str">
        <f>IF(AND(②解答入力!$D54&lt;&gt;"",②解答入力!AE54&lt;&gt;""),IF(②解答入力!$D54=②解答入力!AE54,1,0),"")</f>
        <v/>
      </c>
      <c r="AE54" s="37" t="str">
        <f>IF(AND(②解答入力!$D54&lt;&gt;"",②解答入力!AF54&lt;&gt;""),IF(②解答入力!$D54=②解答入力!AF54,1,0),"")</f>
        <v/>
      </c>
      <c r="AF54" s="37" t="str">
        <f>IF(AND(②解答入力!$D54&lt;&gt;"",②解答入力!AG54&lt;&gt;""),IF(②解答入力!$D54=②解答入力!AG54,1,0),"")</f>
        <v/>
      </c>
      <c r="AG54" s="37" t="str">
        <f>IF(AND(②解答入力!$D54&lt;&gt;"",②解答入力!AH54&lt;&gt;""),IF(②解答入力!$D54=②解答入力!AH54,1,0),"")</f>
        <v/>
      </c>
      <c r="AH54" s="37" t="str">
        <f>IF(AND(②解答入力!$D54&lt;&gt;"",②解答入力!AI54&lt;&gt;""),IF(②解答入力!$D54=②解答入力!AI54,1,0),"")</f>
        <v/>
      </c>
      <c r="AI54" s="37" t="str">
        <f>IF(AND(②解答入力!$D54&lt;&gt;"",②解答入力!AJ54&lt;&gt;""),IF(②解答入力!$D54=②解答入力!AJ54,1,0),"")</f>
        <v/>
      </c>
      <c r="AJ54" s="70" t="str">
        <f>IF(AND(②解答入力!$D54&lt;&gt;"",②解答入力!AK54&lt;&gt;""),IF(②解答入力!$D54=②解答入力!AK54,1,0),"")</f>
        <v/>
      </c>
      <c r="AK54" s="37" t="str">
        <f>IF(AND(②解答入力!$D54&lt;&gt;"",②解答入力!AL54&lt;&gt;""),IF(②解答入力!$D54=②解答入力!AL54,1,0),"")</f>
        <v/>
      </c>
      <c r="AL54" s="37" t="str">
        <f>IF(AND(②解答入力!$D54&lt;&gt;"",②解答入力!AM54&lt;&gt;""),IF(②解答入力!$D54=②解答入力!AM54,1,0),"")</f>
        <v/>
      </c>
      <c r="AM54" s="37" t="str">
        <f>IF(AND(②解答入力!$D54&lt;&gt;"",②解答入力!AN54&lt;&gt;""),IF(②解答入力!$D54=②解答入力!AN54,1,0),"")</f>
        <v/>
      </c>
      <c r="AN54" s="37" t="str">
        <f>IF(AND(②解答入力!$D54&lt;&gt;"",②解答入力!AO54&lt;&gt;""),IF(②解答入力!$D54=②解答入力!AO54,1,0),"")</f>
        <v/>
      </c>
      <c r="AO54" s="37" t="str">
        <f>IF(AND(②解答入力!$D54&lt;&gt;"",②解答入力!AP54&lt;&gt;""),IF(②解答入力!$D54=②解答入力!AP54,1,0),"")</f>
        <v/>
      </c>
      <c r="AP54" s="70" t="str">
        <f>IF(AND(②解答入力!$D54&lt;&gt;"",②解答入力!AQ54&lt;&gt;""),IF(②解答入力!$D54=②解答入力!AQ54,1,0),"")</f>
        <v/>
      </c>
      <c r="AQ54" s="86" t="str">
        <f>IF(AND(②解答入力!$D54&lt;&gt;"",②解答入力!AR54&lt;&gt;""),IF(②解答入力!$D54=②解答入力!AR54,1,0),"")</f>
        <v/>
      </c>
      <c r="AR54" s="36">
        <f t="shared" si="0"/>
        <v>0</v>
      </c>
      <c r="AS54" s="37" t="e">
        <f t="shared" si="1"/>
        <v>#DIV/0!</v>
      </c>
      <c r="AT54" s="37">
        <f t="shared" si="2"/>
        <v>0</v>
      </c>
      <c r="AU54" s="56" t="e">
        <f t="shared" si="3"/>
        <v>#DIV/0!</v>
      </c>
    </row>
    <row r="55" spans="1:47" ht="17.100000000000001" customHeight="1">
      <c r="A55" s="274"/>
      <c r="B55" s="482"/>
      <c r="C55" s="107">
        <v>52</v>
      </c>
      <c r="D55" s="36" t="str">
        <f>IF(AND(②解答入力!$D55&lt;&gt;"",②解答入力!E55&lt;&gt;""),IF(②解答入力!$D55=②解答入力!E55,1,0),"")</f>
        <v/>
      </c>
      <c r="E55" s="37" t="str">
        <f>IF(AND(②解答入力!$D55&lt;&gt;"",②解答入力!F55&lt;&gt;""),IF(②解答入力!$D55=②解答入力!F55,1,0),"")</f>
        <v/>
      </c>
      <c r="F55" s="37" t="str">
        <f>IF(AND(②解答入力!$D55&lt;&gt;"",②解答入力!G55&lt;&gt;""),IF(②解答入力!$D55=②解答入力!G55,1,0),"")</f>
        <v/>
      </c>
      <c r="G55" s="37" t="str">
        <f>IF(AND(②解答入力!$D55&lt;&gt;"",②解答入力!H55&lt;&gt;""),IF(②解答入力!$D55=②解答入力!H55,1,0),"")</f>
        <v/>
      </c>
      <c r="H55" s="37" t="str">
        <f>IF(AND(②解答入力!$D55&lt;&gt;"",②解答入力!I55&lt;&gt;""),IF(②解答入力!$D55=②解答入力!I55,1,0),"")</f>
        <v/>
      </c>
      <c r="I55" s="37" t="str">
        <f>IF(AND(②解答入力!$D55&lt;&gt;"",②解答入力!J55&lt;&gt;""),IF(②解答入力!$D55=②解答入力!J55,1,0),"")</f>
        <v/>
      </c>
      <c r="J55" s="37" t="str">
        <f>IF(AND(②解答入力!$D55&lt;&gt;"",②解答入力!K55&lt;&gt;""),IF(②解答入力!$D55=②解答入力!K55,1,0),"")</f>
        <v/>
      </c>
      <c r="K55" s="37" t="str">
        <f>IF(AND(②解答入力!$D55&lt;&gt;"",②解答入力!L55&lt;&gt;""),IF(②解答入力!$D55=②解答入力!L55,1,0),"")</f>
        <v/>
      </c>
      <c r="L55" s="37" t="str">
        <f>IF(AND(②解答入力!$D55&lt;&gt;"",②解答入力!M55&lt;&gt;""),IF(②解答入力!$D55=②解答入力!M55,1,0),"")</f>
        <v/>
      </c>
      <c r="M55" s="37" t="str">
        <f>IF(AND(②解答入力!$D55&lt;&gt;"",②解答入力!N55&lt;&gt;""),IF(②解答入力!$D55=②解答入力!N55,1,0),"")</f>
        <v/>
      </c>
      <c r="N55" s="37" t="str">
        <f>IF(AND(②解答入力!$D55&lt;&gt;"",②解答入力!O55&lt;&gt;""),IF(②解答入力!$D55=②解答入力!O55,1,0),"")</f>
        <v/>
      </c>
      <c r="O55" s="37" t="str">
        <f>IF(AND(②解答入力!$D55&lt;&gt;"",②解答入力!P55&lt;&gt;""),IF(②解答入力!$D55=②解答入力!P55,1,0),"")</f>
        <v/>
      </c>
      <c r="P55" s="37" t="str">
        <f>IF(AND(②解答入力!$D55&lt;&gt;"",②解答入力!Q55&lt;&gt;""),IF(②解答入力!$D55=②解答入力!Q55,1,0),"")</f>
        <v/>
      </c>
      <c r="Q55" s="37" t="str">
        <f>IF(AND(②解答入力!$D55&lt;&gt;"",②解答入力!R55&lt;&gt;""),IF(②解答入力!$D55=②解答入力!R55,1,0),"")</f>
        <v/>
      </c>
      <c r="R55" s="37" t="str">
        <f>IF(AND(②解答入力!$D55&lt;&gt;"",②解答入力!S55&lt;&gt;""),IF(②解答入力!$D55=②解答入力!S55,1,0),"")</f>
        <v/>
      </c>
      <c r="S55" s="37" t="str">
        <f>IF(AND(②解答入力!$D55&lt;&gt;"",②解答入力!T55&lt;&gt;""),IF(②解答入力!$D55=②解答入力!T55,1,0),"")</f>
        <v/>
      </c>
      <c r="T55" s="37" t="str">
        <f>IF(AND(②解答入力!$D55&lt;&gt;"",②解答入力!U55&lt;&gt;""),IF(②解答入力!$D55=②解答入力!U55,1,0),"")</f>
        <v/>
      </c>
      <c r="U55" s="37" t="str">
        <f>IF(AND(②解答入力!$D55&lt;&gt;"",②解答入力!V55&lt;&gt;""),IF(②解答入力!$D55=②解答入力!V55,1,0),"")</f>
        <v/>
      </c>
      <c r="V55" s="37" t="str">
        <f>IF(AND(②解答入力!$D55&lt;&gt;"",②解答入力!W55&lt;&gt;""),IF(②解答入力!$D55=②解答入力!W55,1,0),"")</f>
        <v/>
      </c>
      <c r="W55" s="37" t="str">
        <f>IF(AND(②解答入力!$D55&lt;&gt;"",②解答入力!X55&lt;&gt;""),IF(②解答入力!$D55=②解答入力!X55,1,0),"")</f>
        <v/>
      </c>
      <c r="X55" s="37" t="str">
        <f>IF(AND(②解答入力!$D55&lt;&gt;"",②解答入力!Y55&lt;&gt;""),IF(②解答入力!$D55=②解答入力!Y55,1,0),"")</f>
        <v/>
      </c>
      <c r="Y55" s="37" t="str">
        <f>IF(AND(②解答入力!$D55&lt;&gt;"",②解答入力!Z55&lt;&gt;""),IF(②解答入力!$D55=②解答入力!Z55,1,0),"")</f>
        <v/>
      </c>
      <c r="Z55" s="37" t="str">
        <f>IF(AND(②解答入力!$D55&lt;&gt;"",②解答入力!AA55&lt;&gt;""),IF(②解答入力!$D55=②解答入力!AA55,1,0),"")</f>
        <v/>
      </c>
      <c r="AA55" s="37" t="str">
        <f>IF(AND(②解答入力!$D55&lt;&gt;"",②解答入力!AB55&lt;&gt;""),IF(②解答入力!$D55=②解答入力!AB55,1,0),"")</f>
        <v/>
      </c>
      <c r="AB55" s="37" t="str">
        <f>IF(AND(②解答入力!$D55&lt;&gt;"",②解答入力!AC55&lt;&gt;""),IF(②解答入力!$D55=②解答入力!AC55,1,0),"")</f>
        <v/>
      </c>
      <c r="AC55" s="37" t="str">
        <f>IF(AND(②解答入力!$D55&lt;&gt;"",②解答入力!AD55&lt;&gt;""),IF(②解答入力!$D55=②解答入力!AD55,1,0),"")</f>
        <v/>
      </c>
      <c r="AD55" s="37" t="str">
        <f>IF(AND(②解答入力!$D55&lt;&gt;"",②解答入力!AE55&lt;&gt;""),IF(②解答入力!$D55=②解答入力!AE55,1,0),"")</f>
        <v/>
      </c>
      <c r="AE55" s="37" t="str">
        <f>IF(AND(②解答入力!$D55&lt;&gt;"",②解答入力!AF55&lt;&gt;""),IF(②解答入力!$D55=②解答入力!AF55,1,0),"")</f>
        <v/>
      </c>
      <c r="AF55" s="37" t="str">
        <f>IF(AND(②解答入力!$D55&lt;&gt;"",②解答入力!AG55&lt;&gt;""),IF(②解答入力!$D55=②解答入力!AG55,1,0),"")</f>
        <v/>
      </c>
      <c r="AG55" s="37" t="str">
        <f>IF(AND(②解答入力!$D55&lt;&gt;"",②解答入力!AH55&lt;&gt;""),IF(②解答入力!$D55=②解答入力!AH55,1,0),"")</f>
        <v/>
      </c>
      <c r="AH55" s="37" t="str">
        <f>IF(AND(②解答入力!$D55&lt;&gt;"",②解答入力!AI55&lt;&gt;""),IF(②解答入力!$D55=②解答入力!AI55,1,0),"")</f>
        <v/>
      </c>
      <c r="AI55" s="37" t="str">
        <f>IF(AND(②解答入力!$D55&lt;&gt;"",②解答入力!AJ55&lt;&gt;""),IF(②解答入力!$D55=②解答入力!AJ55,1,0),"")</f>
        <v/>
      </c>
      <c r="AJ55" s="70" t="str">
        <f>IF(AND(②解答入力!$D55&lt;&gt;"",②解答入力!AK55&lt;&gt;""),IF(②解答入力!$D55=②解答入力!AK55,1,0),"")</f>
        <v/>
      </c>
      <c r="AK55" s="37" t="str">
        <f>IF(AND(②解答入力!$D55&lt;&gt;"",②解答入力!AL55&lt;&gt;""),IF(②解答入力!$D55=②解答入力!AL55,1,0),"")</f>
        <v/>
      </c>
      <c r="AL55" s="37" t="str">
        <f>IF(AND(②解答入力!$D55&lt;&gt;"",②解答入力!AM55&lt;&gt;""),IF(②解答入力!$D55=②解答入力!AM55,1,0),"")</f>
        <v/>
      </c>
      <c r="AM55" s="37" t="str">
        <f>IF(AND(②解答入力!$D55&lt;&gt;"",②解答入力!AN55&lt;&gt;""),IF(②解答入力!$D55=②解答入力!AN55,1,0),"")</f>
        <v/>
      </c>
      <c r="AN55" s="37" t="str">
        <f>IF(AND(②解答入力!$D55&lt;&gt;"",②解答入力!AO55&lt;&gt;""),IF(②解答入力!$D55=②解答入力!AO55,1,0),"")</f>
        <v/>
      </c>
      <c r="AO55" s="37" t="str">
        <f>IF(AND(②解答入力!$D55&lt;&gt;"",②解答入力!AP55&lt;&gt;""),IF(②解答入力!$D55=②解答入力!AP55,1,0),"")</f>
        <v/>
      </c>
      <c r="AP55" s="70" t="str">
        <f>IF(AND(②解答入力!$D55&lt;&gt;"",②解答入力!AQ55&lt;&gt;""),IF(②解答入力!$D55=②解答入力!AQ55,1,0),"")</f>
        <v/>
      </c>
      <c r="AQ55" s="86" t="str">
        <f>IF(AND(②解答入力!$D55&lt;&gt;"",②解答入力!AR55&lt;&gt;""),IF(②解答入力!$D55=②解答入力!AR55,1,0),"")</f>
        <v/>
      </c>
      <c r="AR55" s="36">
        <f t="shared" si="0"/>
        <v>0</v>
      </c>
      <c r="AS55" s="37" t="e">
        <f t="shared" si="1"/>
        <v>#DIV/0!</v>
      </c>
      <c r="AT55" s="37">
        <f t="shared" si="2"/>
        <v>0</v>
      </c>
      <c r="AU55" s="56" t="e">
        <f t="shared" si="3"/>
        <v>#DIV/0!</v>
      </c>
    </row>
    <row r="56" spans="1:47" ht="17.100000000000001" customHeight="1">
      <c r="A56" s="274"/>
      <c r="B56" s="482"/>
      <c r="C56" s="107">
        <v>53</v>
      </c>
      <c r="D56" s="36" t="str">
        <f>IF(AND(②解答入力!$D56&lt;&gt;"",②解答入力!E56&lt;&gt;""),IF(②解答入力!$D56=②解答入力!E56,1,0),"")</f>
        <v/>
      </c>
      <c r="E56" s="37" t="str">
        <f>IF(AND(②解答入力!$D56&lt;&gt;"",②解答入力!F56&lt;&gt;""),IF(②解答入力!$D56=②解答入力!F56,1,0),"")</f>
        <v/>
      </c>
      <c r="F56" s="37" t="str">
        <f>IF(AND(②解答入力!$D56&lt;&gt;"",②解答入力!G56&lt;&gt;""),IF(②解答入力!$D56=②解答入力!G56,1,0),"")</f>
        <v/>
      </c>
      <c r="G56" s="37" t="str">
        <f>IF(AND(②解答入力!$D56&lt;&gt;"",②解答入力!H56&lt;&gt;""),IF(②解答入力!$D56=②解答入力!H56,1,0),"")</f>
        <v/>
      </c>
      <c r="H56" s="37" t="str">
        <f>IF(AND(②解答入力!$D56&lt;&gt;"",②解答入力!I56&lt;&gt;""),IF(②解答入力!$D56=②解答入力!I56,1,0),"")</f>
        <v/>
      </c>
      <c r="I56" s="37" t="str">
        <f>IF(AND(②解答入力!$D56&lt;&gt;"",②解答入力!J56&lt;&gt;""),IF(②解答入力!$D56=②解答入力!J56,1,0),"")</f>
        <v/>
      </c>
      <c r="J56" s="37" t="str">
        <f>IF(AND(②解答入力!$D56&lt;&gt;"",②解答入力!K56&lt;&gt;""),IF(②解答入力!$D56=②解答入力!K56,1,0),"")</f>
        <v/>
      </c>
      <c r="K56" s="37" t="str">
        <f>IF(AND(②解答入力!$D56&lt;&gt;"",②解答入力!L56&lt;&gt;""),IF(②解答入力!$D56=②解答入力!L56,1,0),"")</f>
        <v/>
      </c>
      <c r="L56" s="37" t="str">
        <f>IF(AND(②解答入力!$D56&lt;&gt;"",②解答入力!M56&lt;&gt;""),IF(②解答入力!$D56=②解答入力!M56,1,0),"")</f>
        <v/>
      </c>
      <c r="M56" s="37" t="str">
        <f>IF(AND(②解答入力!$D56&lt;&gt;"",②解答入力!N56&lt;&gt;""),IF(②解答入力!$D56=②解答入力!N56,1,0),"")</f>
        <v/>
      </c>
      <c r="N56" s="37" t="str">
        <f>IF(AND(②解答入力!$D56&lt;&gt;"",②解答入力!O56&lt;&gt;""),IF(②解答入力!$D56=②解答入力!O56,1,0),"")</f>
        <v/>
      </c>
      <c r="O56" s="37" t="str">
        <f>IF(AND(②解答入力!$D56&lt;&gt;"",②解答入力!P56&lt;&gt;""),IF(②解答入力!$D56=②解答入力!P56,1,0),"")</f>
        <v/>
      </c>
      <c r="P56" s="37" t="str">
        <f>IF(AND(②解答入力!$D56&lt;&gt;"",②解答入力!Q56&lt;&gt;""),IF(②解答入力!$D56=②解答入力!Q56,1,0),"")</f>
        <v/>
      </c>
      <c r="Q56" s="37" t="str">
        <f>IF(AND(②解答入力!$D56&lt;&gt;"",②解答入力!R56&lt;&gt;""),IF(②解答入力!$D56=②解答入力!R56,1,0),"")</f>
        <v/>
      </c>
      <c r="R56" s="37" t="str">
        <f>IF(AND(②解答入力!$D56&lt;&gt;"",②解答入力!S56&lt;&gt;""),IF(②解答入力!$D56=②解答入力!S56,1,0),"")</f>
        <v/>
      </c>
      <c r="S56" s="37" t="str">
        <f>IF(AND(②解答入力!$D56&lt;&gt;"",②解答入力!T56&lt;&gt;""),IF(②解答入力!$D56=②解答入力!T56,1,0),"")</f>
        <v/>
      </c>
      <c r="T56" s="37" t="str">
        <f>IF(AND(②解答入力!$D56&lt;&gt;"",②解答入力!U56&lt;&gt;""),IF(②解答入力!$D56=②解答入力!U56,1,0),"")</f>
        <v/>
      </c>
      <c r="U56" s="37" t="str">
        <f>IF(AND(②解答入力!$D56&lt;&gt;"",②解答入力!V56&lt;&gt;""),IF(②解答入力!$D56=②解答入力!V56,1,0),"")</f>
        <v/>
      </c>
      <c r="V56" s="37" t="str">
        <f>IF(AND(②解答入力!$D56&lt;&gt;"",②解答入力!W56&lt;&gt;""),IF(②解答入力!$D56=②解答入力!W56,1,0),"")</f>
        <v/>
      </c>
      <c r="W56" s="37" t="str">
        <f>IF(AND(②解答入力!$D56&lt;&gt;"",②解答入力!X56&lt;&gt;""),IF(②解答入力!$D56=②解答入力!X56,1,0),"")</f>
        <v/>
      </c>
      <c r="X56" s="37" t="str">
        <f>IF(AND(②解答入力!$D56&lt;&gt;"",②解答入力!Y56&lt;&gt;""),IF(②解答入力!$D56=②解答入力!Y56,1,0),"")</f>
        <v/>
      </c>
      <c r="Y56" s="37" t="str">
        <f>IF(AND(②解答入力!$D56&lt;&gt;"",②解答入力!Z56&lt;&gt;""),IF(②解答入力!$D56=②解答入力!Z56,1,0),"")</f>
        <v/>
      </c>
      <c r="Z56" s="37" t="str">
        <f>IF(AND(②解答入力!$D56&lt;&gt;"",②解答入力!AA56&lt;&gt;""),IF(②解答入力!$D56=②解答入力!AA56,1,0),"")</f>
        <v/>
      </c>
      <c r="AA56" s="37" t="str">
        <f>IF(AND(②解答入力!$D56&lt;&gt;"",②解答入力!AB56&lt;&gt;""),IF(②解答入力!$D56=②解答入力!AB56,1,0),"")</f>
        <v/>
      </c>
      <c r="AB56" s="37" t="str">
        <f>IF(AND(②解答入力!$D56&lt;&gt;"",②解答入力!AC56&lt;&gt;""),IF(②解答入力!$D56=②解答入力!AC56,1,0),"")</f>
        <v/>
      </c>
      <c r="AC56" s="37" t="str">
        <f>IF(AND(②解答入力!$D56&lt;&gt;"",②解答入力!AD56&lt;&gt;""),IF(②解答入力!$D56=②解答入力!AD56,1,0),"")</f>
        <v/>
      </c>
      <c r="AD56" s="37" t="str">
        <f>IF(AND(②解答入力!$D56&lt;&gt;"",②解答入力!AE56&lt;&gt;""),IF(②解答入力!$D56=②解答入力!AE56,1,0),"")</f>
        <v/>
      </c>
      <c r="AE56" s="37" t="str">
        <f>IF(AND(②解答入力!$D56&lt;&gt;"",②解答入力!AF56&lt;&gt;""),IF(②解答入力!$D56=②解答入力!AF56,1,0),"")</f>
        <v/>
      </c>
      <c r="AF56" s="37" t="str">
        <f>IF(AND(②解答入力!$D56&lt;&gt;"",②解答入力!AG56&lt;&gt;""),IF(②解答入力!$D56=②解答入力!AG56,1,0),"")</f>
        <v/>
      </c>
      <c r="AG56" s="37" t="str">
        <f>IF(AND(②解答入力!$D56&lt;&gt;"",②解答入力!AH56&lt;&gt;""),IF(②解答入力!$D56=②解答入力!AH56,1,0),"")</f>
        <v/>
      </c>
      <c r="AH56" s="37" t="str">
        <f>IF(AND(②解答入力!$D56&lt;&gt;"",②解答入力!AI56&lt;&gt;""),IF(②解答入力!$D56=②解答入力!AI56,1,0),"")</f>
        <v/>
      </c>
      <c r="AI56" s="37" t="str">
        <f>IF(AND(②解答入力!$D56&lt;&gt;"",②解答入力!AJ56&lt;&gt;""),IF(②解答入力!$D56=②解答入力!AJ56,1,0),"")</f>
        <v/>
      </c>
      <c r="AJ56" s="70" t="str">
        <f>IF(AND(②解答入力!$D56&lt;&gt;"",②解答入力!AK56&lt;&gt;""),IF(②解答入力!$D56=②解答入力!AK56,1,0),"")</f>
        <v/>
      </c>
      <c r="AK56" s="37" t="str">
        <f>IF(AND(②解答入力!$D56&lt;&gt;"",②解答入力!AL56&lt;&gt;""),IF(②解答入力!$D56=②解答入力!AL56,1,0),"")</f>
        <v/>
      </c>
      <c r="AL56" s="37" t="str">
        <f>IF(AND(②解答入力!$D56&lt;&gt;"",②解答入力!AM56&lt;&gt;""),IF(②解答入力!$D56=②解答入力!AM56,1,0),"")</f>
        <v/>
      </c>
      <c r="AM56" s="37" t="str">
        <f>IF(AND(②解答入力!$D56&lt;&gt;"",②解答入力!AN56&lt;&gt;""),IF(②解答入力!$D56=②解答入力!AN56,1,0),"")</f>
        <v/>
      </c>
      <c r="AN56" s="37" t="str">
        <f>IF(AND(②解答入力!$D56&lt;&gt;"",②解答入力!AO56&lt;&gt;""),IF(②解答入力!$D56=②解答入力!AO56,1,0),"")</f>
        <v/>
      </c>
      <c r="AO56" s="37" t="str">
        <f>IF(AND(②解答入力!$D56&lt;&gt;"",②解答入力!AP56&lt;&gt;""),IF(②解答入力!$D56=②解答入力!AP56,1,0),"")</f>
        <v/>
      </c>
      <c r="AP56" s="70" t="str">
        <f>IF(AND(②解答入力!$D56&lt;&gt;"",②解答入力!AQ56&lt;&gt;""),IF(②解答入力!$D56=②解答入力!AQ56,1,0),"")</f>
        <v/>
      </c>
      <c r="AQ56" s="86" t="str">
        <f>IF(AND(②解答入力!$D56&lt;&gt;"",②解答入力!AR56&lt;&gt;""),IF(②解答入力!$D56=②解答入力!AR56,1,0),"")</f>
        <v/>
      </c>
      <c r="AR56" s="36">
        <f t="shared" si="0"/>
        <v>0</v>
      </c>
      <c r="AS56" s="37" t="e">
        <f t="shared" si="1"/>
        <v>#DIV/0!</v>
      </c>
      <c r="AT56" s="37">
        <f t="shared" si="2"/>
        <v>0</v>
      </c>
      <c r="AU56" s="56" t="e">
        <f t="shared" si="3"/>
        <v>#DIV/0!</v>
      </c>
    </row>
    <row r="57" spans="1:47" ht="17.100000000000001" customHeight="1">
      <c r="A57" s="274"/>
      <c r="B57" s="482"/>
      <c r="C57" s="107">
        <v>54</v>
      </c>
      <c r="D57" s="36" t="str">
        <f>IF(AND(②解答入力!$D57&lt;&gt;"",②解答入力!E57&lt;&gt;""),IF(②解答入力!$D57=②解答入力!E57,1,0),"")</f>
        <v/>
      </c>
      <c r="E57" s="37" t="str">
        <f>IF(AND(②解答入力!$D57&lt;&gt;"",②解答入力!F57&lt;&gt;""),IF(②解答入力!$D57=②解答入力!F57,1,0),"")</f>
        <v/>
      </c>
      <c r="F57" s="37" t="str">
        <f>IF(AND(②解答入力!$D57&lt;&gt;"",②解答入力!G57&lt;&gt;""),IF(②解答入力!$D57=②解答入力!G57,1,0),"")</f>
        <v/>
      </c>
      <c r="G57" s="37" t="str">
        <f>IF(AND(②解答入力!$D57&lt;&gt;"",②解答入力!H57&lt;&gt;""),IF(②解答入力!$D57=②解答入力!H57,1,0),"")</f>
        <v/>
      </c>
      <c r="H57" s="37" t="str">
        <f>IF(AND(②解答入力!$D57&lt;&gt;"",②解答入力!I57&lt;&gt;""),IF(②解答入力!$D57=②解答入力!I57,1,0),"")</f>
        <v/>
      </c>
      <c r="I57" s="37" t="str">
        <f>IF(AND(②解答入力!$D57&lt;&gt;"",②解答入力!J57&lt;&gt;""),IF(②解答入力!$D57=②解答入力!J57,1,0),"")</f>
        <v/>
      </c>
      <c r="J57" s="37" t="str">
        <f>IF(AND(②解答入力!$D57&lt;&gt;"",②解答入力!K57&lt;&gt;""),IF(②解答入力!$D57=②解答入力!K57,1,0),"")</f>
        <v/>
      </c>
      <c r="K57" s="37" t="str">
        <f>IF(AND(②解答入力!$D57&lt;&gt;"",②解答入力!L57&lt;&gt;""),IF(②解答入力!$D57=②解答入力!L57,1,0),"")</f>
        <v/>
      </c>
      <c r="L57" s="37" t="str">
        <f>IF(AND(②解答入力!$D57&lt;&gt;"",②解答入力!M57&lt;&gt;""),IF(②解答入力!$D57=②解答入力!M57,1,0),"")</f>
        <v/>
      </c>
      <c r="M57" s="37" t="str">
        <f>IF(AND(②解答入力!$D57&lt;&gt;"",②解答入力!N57&lt;&gt;""),IF(②解答入力!$D57=②解答入力!N57,1,0),"")</f>
        <v/>
      </c>
      <c r="N57" s="37" t="str">
        <f>IF(AND(②解答入力!$D57&lt;&gt;"",②解答入力!O57&lt;&gt;""),IF(②解答入力!$D57=②解答入力!O57,1,0),"")</f>
        <v/>
      </c>
      <c r="O57" s="37" t="str">
        <f>IF(AND(②解答入力!$D57&lt;&gt;"",②解答入力!P57&lt;&gt;""),IF(②解答入力!$D57=②解答入力!P57,1,0),"")</f>
        <v/>
      </c>
      <c r="P57" s="37" t="str">
        <f>IF(AND(②解答入力!$D57&lt;&gt;"",②解答入力!Q57&lt;&gt;""),IF(②解答入力!$D57=②解答入力!Q57,1,0),"")</f>
        <v/>
      </c>
      <c r="Q57" s="37" t="str">
        <f>IF(AND(②解答入力!$D57&lt;&gt;"",②解答入力!R57&lt;&gt;""),IF(②解答入力!$D57=②解答入力!R57,1,0),"")</f>
        <v/>
      </c>
      <c r="R57" s="37" t="str">
        <f>IF(AND(②解答入力!$D57&lt;&gt;"",②解答入力!S57&lt;&gt;""),IF(②解答入力!$D57=②解答入力!S57,1,0),"")</f>
        <v/>
      </c>
      <c r="S57" s="37" t="str">
        <f>IF(AND(②解答入力!$D57&lt;&gt;"",②解答入力!T57&lt;&gt;""),IF(②解答入力!$D57=②解答入力!T57,1,0),"")</f>
        <v/>
      </c>
      <c r="T57" s="37" t="str">
        <f>IF(AND(②解答入力!$D57&lt;&gt;"",②解答入力!U57&lt;&gt;""),IF(②解答入力!$D57=②解答入力!U57,1,0),"")</f>
        <v/>
      </c>
      <c r="U57" s="37" t="str">
        <f>IF(AND(②解答入力!$D57&lt;&gt;"",②解答入力!V57&lt;&gt;""),IF(②解答入力!$D57=②解答入力!V57,1,0),"")</f>
        <v/>
      </c>
      <c r="V57" s="37" t="str">
        <f>IF(AND(②解答入力!$D57&lt;&gt;"",②解答入力!W57&lt;&gt;""),IF(②解答入力!$D57=②解答入力!W57,1,0),"")</f>
        <v/>
      </c>
      <c r="W57" s="37" t="str">
        <f>IF(AND(②解答入力!$D57&lt;&gt;"",②解答入力!X57&lt;&gt;""),IF(②解答入力!$D57=②解答入力!X57,1,0),"")</f>
        <v/>
      </c>
      <c r="X57" s="37" t="str">
        <f>IF(AND(②解答入力!$D57&lt;&gt;"",②解答入力!Y57&lt;&gt;""),IF(②解答入力!$D57=②解答入力!Y57,1,0),"")</f>
        <v/>
      </c>
      <c r="Y57" s="37" t="str">
        <f>IF(AND(②解答入力!$D57&lt;&gt;"",②解答入力!Z57&lt;&gt;""),IF(②解答入力!$D57=②解答入力!Z57,1,0),"")</f>
        <v/>
      </c>
      <c r="Z57" s="37" t="str">
        <f>IF(AND(②解答入力!$D57&lt;&gt;"",②解答入力!AA57&lt;&gt;""),IF(②解答入力!$D57=②解答入力!AA57,1,0),"")</f>
        <v/>
      </c>
      <c r="AA57" s="37" t="str">
        <f>IF(AND(②解答入力!$D57&lt;&gt;"",②解答入力!AB57&lt;&gt;""),IF(②解答入力!$D57=②解答入力!AB57,1,0),"")</f>
        <v/>
      </c>
      <c r="AB57" s="37" t="str">
        <f>IF(AND(②解答入力!$D57&lt;&gt;"",②解答入力!AC57&lt;&gt;""),IF(②解答入力!$D57=②解答入力!AC57,1,0),"")</f>
        <v/>
      </c>
      <c r="AC57" s="37" t="str">
        <f>IF(AND(②解答入力!$D57&lt;&gt;"",②解答入力!AD57&lt;&gt;""),IF(②解答入力!$D57=②解答入力!AD57,1,0),"")</f>
        <v/>
      </c>
      <c r="AD57" s="37" t="str">
        <f>IF(AND(②解答入力!$D57&lt;&gt;"",②解答入力!AE57&lt;&gt;""),IF(②解答入力!$D57=②解答入力!AE57,1,0),"")</f>
        <v/>
      </c>
      <c r="AE57" s="37" t="str">
        <f>IF(AND(②解答入力!$D57&lt;&gt;"",②解答入力!AF57&lt;&gt;""),IF(②解答入力!$D57=②解答入力!AF57,1,0),"")</f>
        <v/>
      </c>
      <c r="AF57" s="37" t="str">
        <f>IF(AND(②解答入力!$D57&lt;&gt;"",②解答入力!AG57&lt;&gt;""),IF(②解答入力!$D57=②解答入力!AG57,1,0),"")</f>
        <v/>
      </c>
      <c r="AG57" s="37" t="str">
        <f>IF(AND(②解答入力!$D57&lt;&gt;"",②解答入力!AH57&lt;&gt;""),IF(②解答入力!$D57=②解答入力!AH57,1,0),"")</f>
        <v/>
      </c>
      <c r="AH57" s="37" t="str">
        <f>IF(AND(②解答入力!$D57&lt;&gt;"",②解答入力!AI57&lt;&gt;""),IF(②解答入力!$D57=②解答入力!AI57,1,0),"")</f>
        <v/>
      </c>
      <c r="AI57" s="37" t="str">
        <f>IF(AND(②解答入力!$D57&lt;&gt;"",②解答入力!AJ57&lt;&gt;""),IF(②解答入力!$D57=②解答入力!AJ57,1,0),"")</f>
        <v/>
      </c>
      <c r="AJ57" s="70" t="str">
        <f>IF(AND(②解答入力!$D57&lt;&gt;"",②解答入力!AK57&lt;&gt;""),IF(②解答入力!$D57=②解答入力!AK57,1,0),"")</f>
        <v/>
      </c>
      <c r="AK57" s="37" t="str">
        <f>IF(AND(②解答入力!$D57&lt;&gt;"",②解答入力!AL57&lt;&gt;""),IF(②解答入力!$D57=②解答入力!AL57,1,0),"")</f>
        <v/>
      </c>
      <c r="AL57" s="37" t="str">
        <f>IF(AND(②解答入力!$D57&lt;&gt;"",②解答入力!AM57&lt;&gt;""),IF(②解答入力!$D57=②解答入力!AM57,1,0),"")</f>
        <v/>
      </c>
      <c r="AM57" s="37" t="str">
        <f>IF(AND(②解答入力!$D57&lt;&gt;"",②解答入力!AN57&lt;&gt;""),IF(②解答入力!$D57=②解答入力!AN57,1,0),"")</f>
        <v/>
      </c>
      <c r="AN57" s="37" t="str">
        <f>IF(AND(②解答入力!$D57&lt;&gt;"",②解答入力!AO57&lt;&gt;""),IF(②解答入力!$D57=②解答入力!AO57,1,0),"")</f>
        <v/>
      </c>
      <c r="AO57" s="37" t="str">
        <f>IF(AND(②解答入力!$D57&lt;&gt;"",②解答入力!AP57&lt;&gt;""),IF(②解答入力!$D57=②解答入力!AP57,1,0),"")</f>
        <v/>
      </c>
      <c r="AP57" s="70" t="str">
        <f>IF(AND(②解答入力!$D57&lt;&gt;"",②解答入力!AQ57&lt;&gt;""),IF(②解答入力!$D57=②解答入力!AQ57,1,0),"")</f>
        <v/>
      </c>
      <c r="AQ57" s="86" t="str">
        <f>IF(AND(②解答入力!$D57&lt;&gt;"",②解答入力!AR57&lt;&gt;""),IF(②解答入力!$D57=②解答入力!AR57,1,0),"")</f>
        <v/>
      </c>
      <c r="AR57" s="36">
        <f t="shared" si="0"/>
        <v>0</v>
      </c>
      <c r="AS57" s="37" t="e">
        <f t="shared" si="1"/>
        <v>#DIV/0!</v>
      </c>
      <c r="AT57" s="37">
        <f t="shared" si="2"/>
        <v>0</v>
      </c>
      <c r="AU57" s="56" t="e">
        <f t="shared" si="3"/>
        <v>#DIV/0!</v>
      </c>
    </row>
    <row r="58" spans="1:47" ht="17.100000000000001" customHeight="1">
      <c r="A58" s="274"/>
      <c r="B58" s="482"/>
      <c r="C58" s="107">
        <v>55</v>
      </c>
      <c r="D58" s="36" t="str">
        <f>IF(AND(②解答入力!$D58&lt;&gt;"",②解答入力!E58&lt;&gt;""),IF(②解答入力!$D58=②解答入力!E58,1,0),"")</f>
        <v/>
      </c>
      <c r="E58" s="37" t="str">
        <f>IF(AND(②解答入力!$D58&lt;&gt;"",②解答入力!F58&lt;&gt;""),IF(②解答入力!$D58=②解答入力!F58,1,0),"")</f>
        <v/>
      </c>
      <c r="F58" s="37" t="str">
        <f>IF(AND(②解答入力!$D58&lt;&gt;"",②解答入力!G58&lt;&gt;""),IF(②解答入力!$D58=②解答入力!G58,1,0),"")</f>
        <v/>
      </c>
      <c r="G58" s="37" t="str">
        <f>IF(AND(②解答入力!$D58&lt;&gt;"",②解答入力!H58&lt;&gt;""),IF(②解答入力!$D58=②解答入力!H58,1,0),"")</f>
        <v/>
      </c>
      <c r="H58" s="37" t="str">
        <f>IF(AND(②解答入力!$D58&lt;&gt;"",②解答入力!I58&lt;&gt;""),IF(②解答入力!$D58=②解答入力!I58,1,0),"")</f>
        <v/>
      </c>
      <c r="I58" s="37" t="str">
        <f>IF(AND(②解答入力!$D58&lt;&gt;"",②解答入力!J58&lt;&gt;""),IF(②解答入力!$D58=②解答入力!J58,1,0),"")</f>
        <v/>
      </c>
      <c r="J58" s="37" t="str">
        <f>IF(AND(②解答入力!$D58&lt;&gt;"",②解答入力!K58&lt;&gt;""),IF(②解答入力!$D58=②解答入力!K58,1,0),"")</f>
        <v/>
      </c>
      <c r="K58" s="37" t="str">
        <f>IF(AND(②解答入力!$D58&lt;&gt;"",②解答入力!L58&lt;&gt;""),IF(②解答入力!$D58=②解答入力!L58,1,0),"")</f>
        <v/>
      </c>
      <c r="L58" s="37" t="str">
        <f>IF(AND(②解答入力!$D58&lt;&gt;"",②解答入力!M58&lt;&gt;""),IF(②解答入力!$D58=②解答入力!M58,1,0),"")</f>
        <v/>
      </c>
      <c r="M58" s="37" t="str">
        <f>IF(AND(②解答入力!$D58&lt;&gt;"",②解答入力!N58&lt;&gt;""),IF(②解答入力!$D58=②解答入力!N58,1,0),"")</f>
        <v/>
      </c>
      <c r="N58" s="37" t="str">
        <f>IF(AND(②解答入力!$D58&lt;&gt;"",②解答入力!O58&lt;&gt;""),IF(②解答入力!$D58=②解答入力!O58,1,0),"")</f>
        <v/>
      </c>
      <c r="O58" s="37" t="str">
        <f>IF(AND(②解答入力!$D58&lt;&gt;"",②解答入力!P58&lt;&gt;""),IF(②解答入力!$D58=②解答入力!P58,1,0),"")</f>
        <v/>
      </c>
      <c r="P58" s="37" t="str">
        <f>IF(AND(②解答入力!$D58&lt;&gt;"",②解答入力!Q58&lt;&gt;""),IF(②解答入力!$D58=②解答入力!Q58,1,0),"")</f>
        <v/>
      </c>
      <c r="Q58" s="37" t="str">
        <f>IF(AND(②解答入力!$D58&lt;&gt;"",②解答入力!R58&lt;&gt;""),IF(②解答入力!$D58=②解答入力!R58,1,0),"")</f>
        <v/>
      </c>
      <c r="R58" s="37" t="str">
        <f>IF(AND(②解答入力!$D58&lt;&gt;"",②解答入力!S58&lt;&gt;""),IF(②解答入力!$D58=②解答入力!S58,1,0),"")</f>
        <v/>
      </c>
      <c r="S58" s="37" t="str">
        <f>IF(AND(②解答入力!$D58&lt;&gt;"",②解答入力!T58&lt;&gt;""),IF(②解答入力!$D58=②解答入力!T58,1,0),"")</f>
        <v/>
      </c>
      <c r="T58" s="37" t="str">
        <f>IF(AND(②解答入力!$D58&lt;&gt;"",②解答入力!U58&lt;&gt;""),IF(②解答入力!$D58=②解答入力!U58,1,0),"")</f>
        <v/>
      </c>
      <c r="U58" s="37" t="str">
        <f>IF(AND(②解答入力!$D58&lt;&gt;"",②解答入力!V58&lt;&gt;""),IF(②解答入力!$D58=②解答入力!V58,1,0),"")</f>
        <v/>
      </c>
      <c r="V58" s="37" t="str">
        <f>IF(AND(②解答入力!$D58&lt;&gt;"",②解答入力!W58&lt;&gt;""),IF(②解答入力!$D58=②解答入力!W58,1,0),"")</f>
        <v/>
      </c>
      <c r="W58" s="37" t="str">
        <f>IF(AND(②解答入力!$D58&lt;&gt;"",②解答入力!X58&lt;&gt;""),IF(②解答入力!$D58=②解答入力!X58,1,0),"")</f>
        <v/>
      </c>
      <c r="X58" s="37" t="str">
        <f>IF(AND(②解答入力!$D58&lt;&gt;"",②解答入力!Y58&lt;&gt;""),IF(②解答入力!$D58=②解答入力!Y58,1,0),"")</f>
        <v/>
      </c>
      <c r="Y58" s="37" t="str">
        <f>IF(AND(②解答入力!$D58&lt;&gt;"",②解答入力!Z58&lt;&gt;""),IF(②解答入力!$D58=②解答入力!Z58,1,0),"")</f>
        <v/>
      </c>
      <c r="Z58" s="37" t="str">
        <f>IF(AND(②解答入力!$D58&lt;&gt;"",②解答入力!AA58&lt;&gt;""),IF(②解答入力!$D58=②解答入力!AA58,1,0),"")</f>
        <v/>
      </c>
      <c r="AA58" s="37" t="str">
        <f>IF(AND(②解答入力!$D58&lt;&gt;"",②解答入力!AB58&lt;&gt;""),IF(②解答入力!$D58=②解答入力!AB58,1,0),"")</f>
        <v/>
      </c>
      <c r="AB58" s="37" t="str">
        <f>IF(AND(②解答入力!$D58&lt;&gt;"",②解答入力!AC58&lt;&gt;""),IF(②解答入力!$D58=②解答入力!AC58,1,0),"")</f>
        <v/>
      </c>
      <c r="AC58" s="37" t="str">
        <f>IF(AND(②解答入力!$D58&lt;&gt;"",②解答入力!AD58&lt;&gt;""),IF(②解答入力!$D58=②解答入力!AD58,1,0),"")</f>
        <v/>
      </c>
      <c r="AD58" s="37" t="str">
        <f>IF(AND(②解答入力!$D58&lt;&gt;"",②解答入力!AE58&lt;&gt;""),IF(②解答入力!$D58=②解答入力!AE58,1,0),"")</f>
        <v/>
      </c>
      <c r="AE58" s="37" t="str">
        <f>IF(AND(②解答入力!$D58&lt;&gt;"",②解答入力!AF58&lt;&gt;""),IF(②解答入力!$D58=②解答入力!AF58,1,0),"")</f>
        <v/>
      </c>
      <c r="AF58" s="37" t="str">
        <f>IF(AND(②解答入力!$D58&lt;&gt;"",②解答入力!AG58&lt;&gt;""),IF(②解答入力!$D58=②解答入力!AG58,1,0),"")</f>
        <v/>
      </c>
      <c r="AG58" s="37" t="str">
        <f>IF(AND(②解答入力!$D58&lt;&gt;"",②解答入力!AH58&lt;&gt;""),IF(②解答入力!$D58=②解答入力!AH58,1,0),"")</f>
        <v/>
      </c>
      <c r="AH58" s="37" t="str">
        <f>IF(AND(②解答入力!$D58&lt;&gt;"",②解答入力!AI58&lt;&gt;""),IF(②解答入力!$D58=②解答入力!AI58,1,0),"")</f>
        <v/>
      </c>
      <c r="AI58" s="37" t="str">
        <f>IF(AND(②解答入力!$D58&lt;&gt;"",②解答入力!AJ58&lt;&gt;""),IF(②解答入力!$D58=②解答入力!AJ58,1,0),"")</f>
        <v/>
      </c>
      <c r="AJ58" s="70" t="str">
        <f>IF(AND(②解答入力!$D58&lt;&gt;"",②解答入力!AK58&lt;&gt;""),IF(②解答入力!$D58=②解答入力!AK58,1,0),"")</f>
        <v/>
      </c>
      <c r="AK58" s="37" t="str">
        <f>IF(AND(②解答入力!$D58&lt;&gt;"",②解答入力!AL58&lt;&gt;""),IF(②解答入力!$D58=②解答入力!AL58,1,0),"")</f>
        <v/>
      </c>
      <c r="AL58" s="37" t="str">
        <f>IF(AND(②解答入力!$D58&lt;&gt;"",②解答入力!AM58&lt;&gt;""),IF(②解答入力!$D58=②解答入力!AM58,1,0),"")</f>
        <v/>
      </c>
      <c r="AM58" s="37" t="str">
        <f>IF(AND(②解答入力!$D58&lt;&gt;"",②解答入力!AN58&lt;&gt;""),IF(②解答入力!$D58=②解答入力!AN58,1,0),"")</f>
        <v/>
      </c>
      <c r="AN58" s="37" t="str">
        <f>IF(AND(②解答入力!$D58&lt;&gt;"",②解答入力!AO58&lt;&gt;""),IF(②解答入力!$D58=②解答入力!AO58,1,0),"")</f>
        <v/>
      </c>
      <c r="AO58" s="37" t="str">
        <f>IF(AND(②解答入力!$D58&lt;&gt;"",②解答入力!AP58&lt;&gt;""),IF(②解答入力!$D58=②解答入力!AP58,1,0),"")</f>
        <v/>
      </c>
      <c r="AP58" s="70" t="str">
        <f>IF(AND(②解答入力!$D58&lt;&gt;"",②解答入力!AQ58&lt;&gt;""),IF(②解答入力!$D58=②解答入力!AQ58,1,0),"")</f>
        <v/>
      </c>
      <c r="AQ58" s="86" t="str">
        <f>IF(AND(②解答入力!$D58&lt;&gt;"",②解答入力!AR58&lt;&gt;""),IF(②解答入力!$D58=②解答入力!AR58,1,0),"")</f>
        <v/>
      </c>
      <c r="AR58" s="36">
        <f t="shared" si="0"/>
        <v>0</v>
      </c>
      <c r="AS58" s="37" t="e">
        <f t="shared" si="1"/>
        <v>#DIV/0!</v>
      </c>
      <c r="AT58" s="37">
        <f t="shared" si="2"/>
        <v>0</v>
      </c>
      <c r="AU58" s="56" t="e">
        <f t="shared" si="3"/>
        <v>#DIV/0!</v>
      </c>
    </row>
    <row r="59" spans="1:47" ht="17.100000000000001" customHeight="1">
      <c r="A59" s="274"/>
      <c r="B59" s="482"/>
      <c r="C59" s="107">
        <v>56</v>
      </c>
      <c r="D59" s="36" t="str">
        <f>IF(AND(②解答入力!$D59&lt;&gt;"",②解答入力!E59&lt;&gt;""),IF(②解答入力!$D59=②解答入力!E59,1,0),"")</f>
        <v/>
      </c>
      <c r="E59" s="37" t="str">
        <f>IF(AND(②解答入力!$D59&lt;&gt;"",②解答入力!F59&lt;&gt;""),IF(②解答入力!$D59=②解答入力!F59,1,0),"")</f>
        <v/>
      </c>
      <c r="F59" s="37" t="str">
        <f>IF(AND(②解答入力!$D59&lt;&gt;"",②解答入力!G59&lt;&gt;""),IF(②解答入力!$D59=②解答入力!G59,1,0),"")</f>
        <v/>
      </c>
      <c r="G59" s="37" t="str">
        <f>IF(AND(②解答入力!$D59&lt;&gt;"",②解答入力!H59&lt;&gt;""),IF(②解答入力!$D59=②解答入力!H59,1,0),"")</f>
        <v/>
      </c>
      <c r="H59" s="37" t="str">
        <f>IF(AND(②解答入力!$D59&lt;&gt;"",②解答入力!I59&lt;&gt;""),IF(②解答入力!$D59=②解答入力!I59,1,0),"")</f>
        <v/>
      </c>
      <c r="I59" s="37" t="str">
        <f>IF(AND(②解答入力!$D59&lt;&gt;"",②解答入力!J59&lt;&gt;""),IF(②解答入力!$D59=②解答入力!J59,1,0),"")</f>
        <v/>
      </c>
      <c r="J59" s="37" t="str">
        <f>IF(AND(②解答入力!$D59&lt;&gt;"",②解答入力!K59&lt;&gt;""),IF(②解答入力!$D59=②解答入力!K59,1,0),"")</f>
        <v/>
      </c>
      <c r="K59" s="37" t="str">
        <f>IF(AND(②解答入力!$D59&lt;&gt;"",②解答入力!L59&lt;&gt;""),IF(②解答入力!$D59=②解答入力!L59,1,0),"")</f>
        <v/>
      </c>
      <c r="L59" s="37" t="str">
        <f>IF(AND(②解答入力!$D59&lt;&gt;"",②解答入力!M59&lt;&gt;""),IF(②解答入力!$D59=②解答入力!M59,1,0),"")</f>
        <v/>
      </c>
      <c r="M59" s="37" t="str">
        <f>IF(AND(②解答入力!$D59&lt;&gt;"",②解答入力!N59&lt;&gt;""),IF(②解答入力!$D59=②解答入力!N59,1,0),"")</f>
        <v/>
      </c>
      <c r="N59" s="37" t="str">
        <f>IF(AND(②解答入力!$D59&lt;&gt;"",②解答入力!O59&lt;&gt;""),IF(②解答入力!$D59=②解答入力!O59,1,0),"")</f>
        <v/>
      </c>
      <c r="O59" s="37" t="str">
        <f>IF(AND(②解答入力!$D59&lt;&gt;"",②解答入力!P59&lt;&gt;""),IF(②解答入力!$D59=②解答入力!P59,1,0),"")</f>
        <v/>
      </c>
      <c r="P59" s="37" t="str">
        <f>IF(AND(②解答入力!$D59&lt;&gt;"",②解答入力!Q59&lt;&gt;""),IF(②解答入力!$D59=②解答入力!Q59,1,0),"")</f>
        <v/>
      </c>
      <c r="Q59" s="37" t="str">
        <f>IF(AND(②解答入力!$D59&lt;&gt;"",②解答入力!R59&lt;&gt;""),IF(②解答入力!$D59=②解答入力!R59,1,0),"")</f>
        <v/>
      </c>
      <c r="R59" s="37" t="str">
        <f>IF(AND(②解答入力!$D59&lt;&gt;"",②解答入力!S59&lt;&gt;""),IF(②解答入力!$D59=②解答入力!S59,1,0),"")</f>
        <v/>
      </c>
      <c r="S59" s="37" t="str">
        <f>IF(AND(②解答入力!$D59&lt;&gt;"",②解答入力!T59&lt;&gt;""),IF(②解答入力!$D59=②解答入力!T59,1,0),"")</f>
        <v/>
      </c>
      <c r="T59" s="37" t="str">
        <f>IF(AND(②解答入力!$D59&lt;&gt;"",②解答入力!U59&lt;&gt;""),IF(②解答入力!$D59=②解答入力!U59,1,0),"")</f>
        <v/>
      </c>
      <c r="U59" s="37" t="str">
        <f>IF(AND(②解答入力!$D59&lt;&gt;"",②解答入力!V59&lt;&gt;""),IF(②解答入力!$D59=②解答入力!V59,1,0),"")</f>
        <v/>
      </c>
      <c r="V59" s="37" t="str">
        <f>IF(AND(②解答入力!$D59&lt;&gt;"",②解答入力!W59&lt;&gt;""),IF(②解答入力!$D59=②解答入力!W59,1,0),"")</f>
        <v/>
      </c>
      <c r="W59" s="37" t="str">
        <f>IF(AND(②解答入力!$D59&lt;&gt;"",②解答入力!X59&lt;&gt;""),IF(②解答入力!$D59=②解答入力!X59,1,0),"")</f>
        <v/>
      </c>
      <c r="X59" s="37" t="str">
        <f>IF(AND(②解答入力!$D59&lt;&gt;"",②解答入力!Y59&lt;&gt;""),IF(②解答入力!$D59=②解答入力!Y59,1,0),"")</f>
        <v/>
      </c>
      <c r="Y59" s="37" t="str">
        <f>IF(AND(②解答入力!$D59&lt;&gt;"",②解答入力!Z59&lt;&gt;""),IF(②解答入力!$D59=②解答入力!Z59,1,0),"")</f>
        <v/>
      </c>
      <c r="Z59" s="37" t="str">
        <f>IF(AND(②解答入力!$D59&lt;&gt;"",②解答入力!AA59&lt;&gt;""),IF(②解答入力!$D59=②解答入力!AA59,1,0),"")</f>
        <v/>
      </c>
      <c r="AA59" s="37" t="str">
        <f>IF(AND(②解答入力!$D59&lt;&gt;"",②解答入力!AB59&lt;&gt;""),IF(②解答入力!$D59=②解答入力!AB59,1,0),"")</f>
        <v/>
      </c>
      <c r="AB59" s="37" t="str">
        <f>IF(AND(②解答入力!$D59&lt;&gt;"",②解答入力!AC59&lt;&gt;""),IF(②解答入力!$D59=②解答入力!AC59,1,0),"")</f>
        <v/>
      </c>
      <c r="AC59" s="37" t="str">
        <f>IF(AND(②解答入力!$D59&lt;&gt;"",②解答入力!AD59&lt;&gt;""),IF(②解答入力!$D59=②解答入力!AD59,1,0),"")</f>
        <v/>
      </c>
      <c r="AD59" s="37" t="str">
        <f>IF(AND(②解答入力!$D59&lt;&gt;"",②解答入力!AE59&lt;&gt;""),IF(②解答入力!$D59=②解答入力!AE59,1,0),"")</f>
        <v/>
      </c>
      <c r="AE59" s="37" t="str">
        <f>IF(AND(②解答入力!$D59&lt;&gt;"",②解答入力!AF59&lt;&gt;""),IF(②解答入力!$D59=②解答入力!AF59,1,0),"")</f>
        <v/>
      </c>
      <c r="AF59" s="37" t="str">
        <f>IF(AND(②解答入力!$D59&lt;&gt;"",②解答入力!AG59&lt;&gt;""),IF(②解答入力!$D59=②解答入力!AG59,1,0),"")</f>
        <v/>
      </c>
      <c r="AG59" s="37" t="str">
        <f>IF(AND(②解答入力!$D59&lt;&gt;"",②解答入力!AH59&lt;&gt;""),IF(②解答入力!$D59=②解答入力!AH59,1,0),"")</f>
        <v/>
      </c>
      <c r="AH59" s="37" t="str">
        <f>IF(AND(②解答入力!$D59&lt;&gt;"",②解答入力!AI59&lt;&gt;""),IF(②解答入力!$D59=②解答入力!AI59,1,0),"")</f>
        <v/>
      </c>
      <c r="AI59" s="37" t="str">
        <f>IF(AND(②解答入力!$D59&lt;&gt;"",②解答入力!AJ59&lt;&gt;""),IF(②解答入力!$D59=②解答入力!AJ59,1,0),"")</f>
        <v/>
      </c>
      <c r="AJ59" s="70" t="str">
        <f>IF(AND(②解答入力!$D59&lt;&gt;"",②解答入力!AK59&lt;&gt;""),IF(②解答入力!$D59=②解答入力!AK59,1,0),"")</f>
        <v/>
      </c>
      <c r="AK59" s="37" t="str">
        <f>IF(AND(②解答入力!$D59&lt;&gt;"",②解答入力!AL59&lt;&gt;""),IF(②解答入力!$D59=②解答入力!AL59,1,0),"")</f>
        <v/>
      </c>
      <c r="AL59" s="37" t="str">
        <f>IF(AND(②解答入力!$D59&lt;&gt;"",②解答入力!AM59&lt;&gt;""),IF(②解答入力!$D59=②解答入力!AM59,1,0),"")</f>
        <v/>
      </c>
      <c r="AM59" s="37" t="str">
        <f>IF(AND(②解答入力!$D59&lt;&gt;"",②解答入力!AN59&lt;&gt;""),IF(②解答入力!$D59=②解答入力!AN59,1,0),"")</f>
        <v/>
      </c>
      <c r="AN59" s="37" t="str">
        <f>IF(AND(②解答入力!$D59&lt;&gt;"",②解答入力!AO59&lt;&gt;""),IF(②解答入力!$D59=②解答入力!AO59,1,0),"")</f>
        <v/>
      </c>
      <c r="AO59" s="37" t="str">
        <f>IF(AND(②解答入力!$D59&lt;&gt;"",②解答入力!AP59&lt;&gt;""),IF(②解答入力!$D59=②解答入力!AP59,1,0),"")</f>
        <v/>
      </c>
      <c r="AP59" s="70" t="str">
        <f>IF(AND(②解答入力!$D59&lt;&gt;"",②解答入力!AQ59&lt;&gt;""),IF(②解答入力!$D59=②解答入力!AQ59,1,0),"")</f>
        <v/>
      </c>
      <c r="AQ59" s="86" t="str">
        <f>IF(AND(②解答入力!$D59&lt;&gt;"",②解答入力!AR59&lt;&gt;""),IF(②解答入力!$D59=②解答入力!AR59,1,0),"")</f>
        <v/>
      </c>
      <c r="AR59" s="36">
        <f t="shared" si="0"/>
        <v>0</v>
      </c>
      <c r="AS59" s="37" t="e">
        <f t="shared" si="1"/>
        <v>#DIV/0!</v>
      </c>
      <c r="AT59" s="37">
        <f t="shared" si="2"/>
        <v>0</v>
      </c>
      <c r="AU59" s="56" t="e">
        <f t="shared" si="3"/>
        <v>#DIV/0!</v>
      </c>
    </row>
    <row r="60" spans="1:47" ht="15" customHeight="1">
      <c r="A60" s="274"/>
      <c r="B60" s="482"/>
      <c r="C60" s="107">
        <v>57</v>
      </c>
      <c r="D60" s="36" t="str">
        <f>IF(AND(②解答入力!$D60&lt;&gt;"",②解答入力!E60&lt;&gt;""),IF(②解答入力!$D60=②解答入力!E60,1,0),"")</f>
        <v/>
      </c>
      <c r="E60" s="37" t="str">
        <f>IF(AND(②解答入力!$D60&lt;&gt;"",②解答入力!F60&lt;&gt;""),IF(②解答入力!$D60=②解答入力!F60,1,0),"")</f>
        <v/>
      </c>
      <c r="F60" s="37" t="str">
        <f>IF(AND(②解答入力!$D60&lt;&gt;"",②解答入力!G60&lt;&gt;""),IF(②解答入力!$D60=②解答入力!G60,1,0),"")</f>
        <v/>
      </c>
      <c r="G60" s="37" t="str">
        <f>IF(AND(②解答入力!$D60&lt;&gt;"",②解答入力!H60&lt;&gt;""),IF(②解答入力!$D60=②解答入力!H60,1,0),"")</f>
        <v/>
      </c>
      <c r="H60" s="37" t="str">
        <f>IF(AND(②解答入力!$D60&lt;&gt;"",②解答入力!I60&lt;&gt;""),IF(②解答入力!$D60=②解答入力!I60,1,0),"")</f>
        <v/>
      </c>
      <c r="I60" s="37" t="str">
        <f>IF(AND(②解答入力!$D60&lt;&gt;"",②解答入力!J60&lt;&gt;""),IF(②解答入力!$D60=②解答入力!J60,1,0),"")</f>
        <v/>
      </c>
      <c r="J60" s="37" t="str">
        <f>IF(AND(②解答入力!$D60&lt;&gt;"",②解答入力!K60&lt;&gt;""),IF(②解答入力!$D60=②解答入力!K60,1,0),"")</f>
        <v/>
      </c>
      <c r="K60" s="37" t="str">
        <f>IF(AND(②解答入力!$D60&lt;&gt;"",②解答入力!L60&lt;&gt;""),IF(②解答入力!$D60=②解答入力!L60,1,0),"")</f>
        <v/>
      </c>
      <c r="L60" s="37" t="str">
        <f>IF(AND(②解答入力!$D60&lt;&gt;"",②解答入力!M60&lt;&gt;""),IF(②解答入力!$D60=②解答入力!M60,1,0),"")</f>
        <v/>
      </c>
      <c r="M60" s="37" t="str">
        <f>IF(AND(②解答入力!$D60&lt;&gt;"",②解答入力!N60&lt;&gt;""),IF(②解答入力!$D60=②解答入力!N60,1,0),"")</f>
        <v/>
      </c>
      <c r="N60" s="37" t="str">
        <f>IF(AND(②解答入力!$D60&lt;&gt;"",②解答入力!O60&lt;&gt;""),IF(②解答入力!$D60=②解答入力!O60,1,0),"")</f>
        <v/>
      </c>
      <c r="O60" s="37" t="str">
        <f>IF(AND(②解答入力!$D60&lt;&gt;"",②解答入力!P60&lt;&gt;""),IF(②解答入力!$D60=②解答入力!P60,1,0),"")</f>
        <v/>
      </c>
      <c r="P60" s="37" t="str">
        <f>IF(AND(②解答入力!$D60&lt;&gt;"",②解答入力!Q60&lt;&gt;""),IF(②解答入力!$D60=②解答入力!Q60,1,0),"")</f>
        <v/>
      </c>
      <c r="Q60" s="37" t="str">
        <f>IF(AND(②解答入力!$D60&lt;&gt;"",②解答入力!R60&lt;&gt;""),IF(②解答入力!$D60=②解答入力!R60,1,0),"")</f>
        <v/>
      </c>
      <c r="R60" s="37" t="str">
        <f>IF(AND(②解答入力!$D60&lt;&gt;"",②解答入力!S60&lt;&gt;""),IF(②解答入力!$D60=②解答入力!S60,1,0),"")</f>
        <v/>
      </c>
      <c r="S60" s="37" t="str">
        <f>IF(AND(②解答入力!$D60&lt;&gt;"",②解答入力!T60&lt;&gt;""),IF(②解答入力!$D60=②解答入力!T60,1,0),"")</f>
        <v/>
      </c>
      <c r="T60" s="37" t="str">
        <f>IF(AND(②解答入力!$D60&lt;&gt;"",②解答入力!U60&lt;&gt;""),IF(②解答入力!$D60=②解答入力!U60,1,0),"")</f>
        <v/>
      </c>
      <c r="U60" s="37" t="str">
        <f>IF(AND(②解答入力!$D60&lt;&gt;"",②解答入力!V60&lt;&gt;""),IF(②解答入力!$D60=②解答入力!V60,1,0),"")</f>
        <v/>
      </c>
      <c r="V60" s="37" t="str">
        <f>IF(AND(②解答入力!$D60&lt;&gt;"",②解答入力!W60&lt;&gt;""),IF(②解答入力!$D60=②解答入力!W60,1,0),"")</f>
        <v/>
      </c>
      <c r="W60" s="37" t="str">
        <f>IF(AND(②解答入力!$D60&lt;&gt;"",②解答入力!X60&lt;&gt;""),IF(②解答入力!$D60=②解答入力!X60,1,0),"")</f>
        <v/>
      </c>
      <c r="X60" s="37" t="str">
        <f>IF(AND(②解答入力!$D60&lt;&gt;"",②解答入力!Y60&lt;&gt;""),IF(②解答入力!$D60=②解答入力!Y60,1,0),"")</f>
        <v/>
      </c>
      <c r="Y60" s="37" t="str">
        <f>IF(AND(②解答入力!$D60&lt;&gt;"",②解答入力!Z60&lt;&gt;""),IF(②解答入力!$D60=②解答入力!Z60,1,0),"")</f>
        <v/>
      </c>
      <c r="Z60" s="37" t="str">
        <f>IF(AND(②解答入力!$D60&lt;&gt;"",②解答入力!AA60&lt;&gt;""),IF(②解答入力!$D60=②解答入力!AA60,1,0),"")</f>
        <v/>
      </c>
      <c r="AA60" s="37" t="str">
        <f>IF(AND(②解答入力!$D60&lt;&gt;"",②解答入力!AB60&lt;&gt;""),IF(②解答入力!$D60=②解答入力!AB60,1,0),"")</f>
        <v/>
      </c>
      <c r="AB60" s="37" t="str">
        <f>IF(AND(②解答入力!$D60&lt;&gt;"",②解答入力!AC60&lt;&gt;""),IF(②解答入力!$D60=②解答入力!AC60,1,0),"")</f>
        <v/>
      </c>
      <c r="AC60" s="37" t="str">
        <f>IF(AND(②解答入力!$D60&lt;&gt;"",②解答入力!AD60&lt;&gt;""),IF(②解答入力!$D60=②解答入力!AD60,1,0),"")</f>
        <v/>
      </c>
      <c r="AD60" s="37" t="str">
        <f>IF(AND(②解答入力!$D60&lt;&gt;"",②解答入力!AE60&lt;&gt;""),IF(②解答入力!$D60=②解答入力!AE60,1,0),"")</f>
        <v/>
      </c>
      <c r="AE60" s="37" t="str">
        <f>IF(AND(②解答入力!$D60&lt;&gt;"",②解答入力!AF60&lt;&gt;""),IF(②解答入力!$D60=②解答入力!AF60,1,0),"")</f>
        <v/>
      </c>
      <c r="AF60" s="37" t="str">
        <f>IF(AND(②解答入力!$D60&lt;&gt;"",②解答入力!AG60&lt;&gt;""),IF(②解答入力!$D60=②解答入力!AG60,1,0),"")</f>
        <v/>
      </c>
      <c r="AG60" s="37" t="str">
        <f>IF(AND(②解答入力!$D60&lt;&gt;"",②解答入力!AH60&lt;&gt;""),IF(②解答入力!$D60=②解答入力!AH60,1,0),"")</f>
        <v/>
      </c>
      <c r="AH60" s="37" t="str">
        <f>IF(AND(②解答入力!$D60&lt;&gt;"",②解答入力!AI60&lt;&gt;""),IF(②解答入力!$D60=②解答入力!AI60,1,0),"")</f>
        <v/>
      </c>
      <c r="AI60" s="37" t="str">
        <f>IF(AND(②解答入力!$D60&lt;&gt;"",②解答入力!AJ60&lt;&gt;""),IF(②解答入力!$D60=②解答入力!AJ60,1,0),"")</f>
        <v/>
      </c>
      <c r="AJ60" s="70" t="str">
        <f>IF(AND(②解答入力!$D60&lt;&gt;"",②解答入力!AK60&lt;&gt;""),IF(②解答入力!$D60=②解答入力!AK60,1,0),"")</f>
        <v/>
      </c>
      <c r="AK60" s="37" t="str">
        <f>IF(AND(②解答入力!$D60&lt;&gt;"",②解答入力!AL60&lt;&gt;""),IF(②解答入力!$D60=②解答入力!AL60,1,0),"")</f>
        <v/>
      </c>
      <c r="AL60" s="37" t="str">
        <f>IF(AND(②解答入力!$D60&lt;&gt;"",②解答入力!AM60&lt;&gt;""),IF(②解答入力!$D60=②解答入力!AM60,1,0),"")</f>
        <v/>
      </c>
      <c r="AM60" s="37" t="str">
        <f>IF(AND(②解答入力!$D60&lt;&gt;"",②解答入力!AN60&lt;&gt;""),IF(②解答入力!$D60=②解答入力!AN60,1,0),"")</f>
        <v/>
      </c>
      <c r="AN60" s="37" t="str">
        <f>IF(AND(②解答入力!$D60&lt;&gt;"",②解答入力!AO60&lt;&gt;""),IF(②解答入力!$D60=②解答入力!AO60,1,0),"")</f>
        <v/>
      </c>
      <c r="AO60" s="37" t="str">
        <f>IF(AND(②解答入力!$D60&lt;&gt;"",②解答入力!AP60&lt;&gt;""),IF(②解答入力!$D60=②解答入力!AP60,1,0),"")</f>
        <v/>
      </c>
      <c r="AP60" s="70" t="str">
        <f>IF(AND(②解答入力!$D60&lt;&gt;"",②解答入力!AQ60&lt;&gt;""),IF(②解答入力!$D60=②解答入力!AQ60,1,0),"")</f>
        <v/>
      </c>
      <c r="AQ60" s="86" t="str">
        <f>IF(AND(②解答入力!$D60&lt;&gt;"",②解答入力!AR60&lt;&gt;""),IF(②解答入力!$D60=②解答入力!AR60,1,0),"")</f>
        <v/>
      </c>
      <c r="AR60" s="36">
        <f>SUM(D60:AQ60)</f>
        <v>0</v>
      </c>
      <c r="AS60" s="37" t="e">
        <f>ROUND((AR60/COUNT(D60:AQ60)*100),1)</f>
        <v>#DIV/0!</v>
      </c>
      <c r="AT60" s="37">
        <f>COUNT(D60:AQ60)-AR60</f>
        <v>0</v>
      </c>
      <c r="AU60" s="56" t="e">
        <f>ROUND(AT60/COUNT(D60:AQ60)*100,1)</f>
        <v>#DIV/0!</v>
      </c>
    </row>
    <row r="61" spans="1:47" ht="15" customHeight="1">
      <c r="A61" s="274"/>
      <c r="B61" s="529"/>
      <c r="C61" s="107">
        <v>58</v>
      </c>
      <c r="D61" s="36" t="str">
        <f>IF(AND(②解答入力!$D61&lt;&gt;"",②解答入力!E61&lt;&gt;""),IF(②解答入力!$D61=②解答入力!E61,1,0),"")</f>
        <v/>
      </c>
      <c r="E61" s="37" t="str">
        <f>IF(AND(②解答入力!$D61&lt;&gt;"",②解答入力!F61&lt;&gt;""),IF(②解答入力!$D61=②解答入力!F61,1,0),"")</f>
        <v/>
      </c>
      <c r="F61" s="37" t="str">
        <f>IF(AND(②解答入力!$D61&lt;&gt;"",②解答入力!G61&lt;&gt;""),IF(②解答入力!$D61=②解答入力!G61,1,0),"")</f>
        <v/>
      </c>
      <c r="G61" s="37" t="str">
        <f>IF(AND(②解答入力!$D61&lt;&gt;"",②解答入力!H61&lt;&gt;""),IF(②解答入力!$D61=②解答入力!H61,1,0),"")</f>
        <v/>
      </c>
      <c r="H61" s="37" t="str">
        <f>IF(AND(②解答入力!$D61&lt;&gt;"",②解答入力!I61&lt;&gt;""),IF(②解答入力!$D61=②解答入力!I61,1,0),"")</f>
        <v/>
      </c>
      <c r="I61" s="37" t="str">
        <f>IF(AND(②解答入力!$D61&lt;&gt;"",②解答入力!J61&lt;&gt;""),IF(②解答入力!$D61=②解答入力!J61,1,0),"")</f>
        <v/>
      </c>
      <c r="J61" s="37" t="str">
        <f>IF(AND(②解答入力!$D61&lt;&gt;"",②解答入力!K61&lt;&gt;""),IF(②解答入力!$D61=②解答入力!K61,1,0),"")</f>
        <v/>
      </c>
      <c r="K61" s="37" t="str">
        <f>IF(AND(②解答入力!$D61&lt;&gt;"",②解答入力!L61&lt;&gt;""),IF(②解答入力!$D61=②解答入力!L61,1,0),"")</f>
        <v/>
      </c>
      <c r="L61" s="37" t="str">
        <f>IF(AND(②解答入力!$D61&lt;&gt;"",②解答入力!M61&lt;&gt;""),IF(②解答入力!$D61=②解答入力!M61,1,0),"")</f>
        <v/>
      </c>
      <c r="M61" s="37" t="str">
        <f>IF(AND(②解答入力!$D61&lt;&gt;"",②解答入力!N61&lt;&gt;""),IF(②解答入力!$D61=②解答入力!N61,1,0),"")</f>
        <v/>
      </c>
      <c r="N61" s="37" t="str">
        <f>IF(AND(②解答入力!$D61&lt;&gt;"",②解答入力!O61&lt;&gt;""),IF(②解答入力!$D61=②解答入力!O61,1,0),"")</f>
        <v/>
      </c>
      <c r="O61" s="37" t="str">
        <f>IF(AND(②解答入力!$D61&lt;&gt;"",②解答入力!P61&lt;&gt;""),IF(②解答入力!$D61=②解答入力!P61,1,0),"")</f>
        <v/>
      </c>
      <c r="P61" s="37" t="str">
        <f>IF(AND(②解答入力!$D61&lt;&gt;"",②解答入力!Q61&lt;&gt;""),IF(②解答入力!$D61=②解答入力!Q61,1,0),"")</f>
        <v/>
      </c>
      <c r="Q61" s="37" t="str">
        <f>IF(AND(②解答入力!$D61&lt;&gt;"",②解答入力!R61&lt;&gt;""),IF(②解答入力!$D61=②解答入力!R61,1,0),"")</f>
        <v/>
      </c>
      <c r="R61" s="37" t="str">
        <f>IF(AND(②解答入力!$D61&lt;&gt;"",②解答入力!S61&lt;&gt;""),IF(②解答入力!$D61=②解答入力!S61,1,0),"")</f>
        <v/>
      </c>
      <c r="S61" s="37" t="str">
        <f>IF(AND(②解答入力!$D61&lt;&gt;"",②解答入力!T61&lt;&gt;""),IF(②解答入力!$D61=②解答入力!T61,1,0),"")</f>
        <v/>
      </c>
      <c r="T61" s="37" t="str">
        <f>IF(AND(②解答入力!$D61&lt;&gt;"",②解答入力!U61&lt;&gt;""),IF(②解答入力!$D61=②解答入力!U61,1,0),"")</f>
        <v/>
      </c>
      <c r="U61" s="37" t="str">
        <f>IF(AND(②解答入力!$D61&lt;&gt;"",②解答入力!V61&lt;&gt;""),IF(②解答入力!$D61=②解答入力!V61,1,0),"")</f>
        <v/>
      </c>
      <c r="V61" s="37" t="str">
        <f>IF(AND(②解答入力!$D61&lt;&gt;"",②解答入力!W61&lt;&gt;""),IF(②解答入力!$D61=②解答入力!W61,1,0),"")</f>
        <v/>
      </c>
      <c r="W61" s="37" t="str">
        <f>IF(AND(②解答入力!$D61&lt;&gt;"",②解答入力!X61&lt;&gt;""),IF(②解答入力!$D61=②解答入力!X61,1,0),"")</f>
        <v/>
      </c>
      <c r="X61" s="37" t="str">
        <f>IF(AND(②解答入力!$D61&lt;&gt;"",②解答入力!Y61&lt;&gt;""),IF(②解答入力!$D61=②解答入力!Y61,1,0),"")</f>
        <v/>
      </c>
      <c r="Y61" s="37" t="str">
        <f>IF(AND(②解答入力!$D61&lt;&gt;"",②解答入力!Z61&lt;&gt;""),IF(②解答入力!$D61=②解答入力!Z61,1,0),"")</f>
        <v/>
      </c>
      <c r="Z61" s="37" t="str">
        <f>IF(AND(②解答入力!$D61&lt;&gt;"",②解答入力!AA61&lt;&gt;""),IF(②解答入力!$D61=②解答入力!AA61,1,0),"")</f>
        <v/>
      </c>
      <c r="AA61" s="37" t="str">
        <f>IF(AND(②解答入力!$D61&lt;&gt;"",②解答入力!AB61&lt;&gt;""),IF(②解答入力!$D61=②解答入力!AB61,1,0),"")</f>
        <v/>
      </c>
      <c r="AB61" s="37" t="str">
        <f>IF(AND(②解答入力!$D61&lt;&gt;"",②解答入力!AC61&lt;&gt;""),IF(②解答入力!$D61=②解答入力!AC61,1,0),"")</f>
        <v/>
      </c>
      <c r="AC61" s="37" t="str">
        <f>IF(AND(②解答入力!$D61&lt;&gt;"",②解答入力!AD61&lt;&gt;""),IF(②解答入力!$D61=②解答入力!AD61,1,0),"")</f>
        <v/>
      </c>
      <c r="AD61" s="37" t="str">
        <f>IF(AND(②解答入力!$D61&lt;&gt;"",②解答入力!AE61&lt;&gt;""),IF(②解答入力!$D61=②解答入力!AE61,1,0),"")</f>
        <v/>
      </c>
      <c r="AE61" s="37" t="str">
        <f>IF(AND(②解答入力!$D61&lt;&gt;"",②解答入力!AF61&lt;&gt;""),IF(②解答入力!$D61=②解答入力!AF61,1,0),"")</f>
        <v/>
      </c>
      <c r="AF61" s="37" t="str">
        <f>IF(AND(②解答入力!$D61&lt;&gt;"",②解答入力!AG61&lt;&gt;""),IF(②解答入力!$D61=②解答入力!AG61,1,0),"")</f>
        <v/>
      </c>
      <c r="AG61" s="37" t="str">
        <f>IF(AND(②解答入力!$D61&lt;&gt;"",②解答入力!AH61&lt;&gt;""),IF(②解答入力!$D61=②解答入力!AH61,1,0),"")</f>
        <v/>
      </c>
      <c r="AH61" s="37" t="str">
        <f>IF(AND(②解答入力!$D61&lt;&gt;"",②解答入力!AI61&lt;&gt;""),IF(②解答入力!$D61=②解答入力!AI61,1,0),"")</f>
        <v/>
      </c>
      <c r="AI61" s="37" t="str">
        <f>IF(AND(②解答入力!$D61&lt;&gt;"",②解答入力!AJ61&lt;&gt;""),IF(②解答入力!$D61=②解答入力!AJ61,1,0),"")</f>
        <v/>
      </c>
      <c r="AJ61" s="70" t="str">
        <f>IF(AND(②解答入力!$D61&lt;&gt;"",②解答入力!AK61&lt;&gt;""),IF(②解答入力!$D61=②解答入力!AK61,1,0),"")</f>
        <v/>
      </c>
      <c r="AK61" s="37" t="str">
        <f>IF(AND(②解答入力!$D61&lt;&gt;"",②解答入力!AL61&lt;&gt;""),IF(②解答入力!$D61=②解答入力!AL61,1,0),"")</f>
        <v/>
      </c>
      <c r="AL61" s="37" t="str">
        <f>IF(AND(②解答入力!$D61&lt;&gt;"",②解答入力!AM61&lt;&gt;""),IF(②解答入力!$D61=②解答入力!AM61,1,0),"")</f>
        <v/>
      </c>
      <c r="AM61" s="37" t="str">
        <f>IF(AND(②解答入力!$D61&lt;&gt;"",②解答入力!AN61&lt;&gt;""),IF(②解答入力!$D61=②解答入力!AN61,1,0),"")</f>
        <v/>
      </c>
      <c r="AN61" s="37" t="str">
        <f>IF(AND(②解答入力!$D61&lt;&gt;"",②解答入力!AO61&lt;&gt;""),IF(②解答入力!$D61=②解答入力!AO61,1,0),"")</f>
        <v/>
      </c>
      <c r="AO61" s="37" t="str">
        <f>IF(AND(②解答入力!$D61&lt;&gt;"",②解答入力!AP61&lt;&gt;""),IF(②解答入力!$D61=②解答入力!AP61,1,0),"")</f>
        <v/>
      </c>
      <c r="AP61" s="70" t="str">
        <f>IF(AND(②解答入力!$D61&lt;&gt;"",②解答入力!AQ61&lt;&gt;""),IF(②解答入力!$D61=②解答入力!AQ61,1,0),"")</f>
        <v/>
      </c>
      <c r="AQ61" s="86" t="str">
        <f>IF(AND(②解答入力!$D61&lt;&gt;"",②解答入力!AR61&lt;&gt;""),IF(②解答入力!$D61=②解答入力!AR61,1,0),"")</f>
        <v/>
      </c>
      <c r="AR61" s="36">
        <f t="shared" ref="AR61:AR131" si="4">SUM(D61:AQ61)</f>
        <v>0</v>
      </c>
      <c r="AS61" s="37" t="e">
        <f t="shared" ref="AS61:AS131" si="5">ROUND((AR61/COUNT(D61:AQ61)*100),1)</f>
        <v>#DIV/0!</v>
      </c>
      <c r="AT61" s="37">
        <f t="shared" ref="AT61:AT131" si="6">COUNT(D61:AQ61)-AR61</f>
        <v>0</v>
      </c>
      <c r="AU61" s="56" t="e">
        <f t="shared" ref="AU61:AU131" si="7">ROUND(AT61/COUNT(D61:AQ61)*100,1)</f>
        <v>#DIV/0!</v>
      </c>
    </row>
    <row r="62" spans="1:47" ht="15" customHeight="1">
      <c r="A62" s="274"/>
      <c r="B62" s="528" t="s">
        <v>100</v>
      </c>
      <c r="C62" s="107">
        <v>59</v>
      </c>
      <c r="D62" s="36" t="str">
        <f>IF(AND(②解答入力!$D62&lt;&gt;"",②解答入力!E62&lt;&gt;""),IF(②解答入力!$D62=②解答入力!E62,1,0),"")</f>
        <v/>
      </c>
      <c r="E62" s="37" t="str">
        <f>IF(AND(②解答入力!$D62&lt;&gt;"",②解答入力!F62&lt;&gt;""),IF(②解答入力!$D62=②解答入力!F62,1,0),"")</f>
        <v/>
      </c>
      <c r="F62" s="37" t="str">
        <f>IF(AND(②解答入力!$D62&lt;&gt;"",②解答入力!G62&lt;&gt;""),IF(②解答入力!$D62=②解答入力!G62,1,0),"")</f>
        <v/>
      </c>
      <c r="G62" s="37" t="str">
        <f>IF(AND(②解答入力!$D62&lt;&gt;"",②解答入力!H62&lt;&gt;""),IF(②解答入力!$D62=②解答入力!H62,1,0),"")</f>
        <v/>
      </c>
      <c r="H62" s="37" t="str">
        <f>IF(AND(②解答入力!$D62&lt;&gt;"",②解答入力!I62&lt;&gt;""),IF(②解答入力!$D62=②解答入力!I62,1,0),"")</f>
        <v/>
      </c>
      <c r="I62" s="37" t="str">
        <f>IF(AND(②解答入力!$D62&lt;&gt;"",②解答入力!J62&lt;&gt;""),IF(②解答入力!$D62=②解答入力!J62,1,0),"")</f>
        <v/>
      </c>
      <c r="J62" s="37" t="str">
        <f>IF(AND(②解答入力!$D62&lt;&gt;"",②解答入力!K62&lt;&gt;""),IF(②解答入力!$D62=②解答入力!K62,1,0),"")</f>
        <v/>
      </c>
      <c r="K62" s="37" t="str">
        <f>IF(AND(②解答入力!$D62&lt;&gt;"",②解答入力!L62&lt;&gt;""),IF(②解答入力!$D62=②解答入力!L62,1,0),"")</f>
        <v/>
      </c>
      <c r="L62" s="37" t="str">
        <f>IF(AND(②解答入力!$D62&lt;&gt;"",②解答入力!M62&lt;&gt;""),IF(②解答入力!$D62=②解答入力!M62,1,0),"")</f>
        <v/>
      </c>
      <c r="M62" s="37" t="str">
        <f>IF(AND(②解答入力!$D62&lt;&gt;"",②解答入力!N62&lt;&gt;""),IF(②解答入力!$D62=②解答入力!N62,1,0),"")</f>
        <v/>
      </c>
      <c r="N62" s="37" t="str">
        <f>IF(AND(②解答入力!$D62&lt;&gt;"",②解答入力!O62&lt;&gt;""),IF(②解答入力!$D62=②解答入力!O62,1,0),"")</f>
        <v/>
      </c>
      <c r="O62" s="37" t="str">
        <f>IF(AND(②解答入力!$D62&lt;&gt;"",②解答入力!P62&lt;&gt;""),IF(②解答入力!$D62=②解答入力!P62,1,0),"")</f>
        <v/>
      </c>
      <c r="P62" s="37" t="str">
        <f>IF(AND(②解答入力!$D62&lt;&gt;"",②解答入力!Q62&lt;&gt;""),IF(②解答入力!$D62=②解答入力!Q62,1,0),"")</f>
        <v/>
      </c>
      <c r="Q62" s="37" t="str">
        <f>IF(AND(②解答入力!$D62&lt;&gt;"",②解答入力!R62&lt;&gt;""),IF(②解答入力!$D62=②解答入力!R62,1,0),"")</f>
        <v/>
      </c>
      <c r="R62" s="37" t="str">
        <f>IF(AND(②解答入力!$D62&lt;&gt;"",②解答入力!S62&lt;&gt;""),IF(②解答入力!$D62=②解答入力!S62,1,0),"")</f>
        <v/>
      </c>
      <c r="S62" s="37" t="str">
        <f>IF(AND(②解答入力!$D62&lt;&gt;"",②解答入力!T62&lt;&gt;""),IF(②解答入力!$D62=②解答入力!T62,1,0),"")</f>
        <v/>
      </c>
      <c r="T62" s="37" t="str">
        <f>IF(AND(②解答入力!$D62&lt;&gt;"",②解答入力!U62&lt;&gt;""),IF(②解答入力!$D62=②解答入力!U62,1,0),"")</f>
        <v/>
      </c>
      <c r="U62" s="37" t="str">
        <f>IF(AND(②解答入力!$D62&lt;&gt;"",②解答入力!V62&lt;&gt;""),IF(②解答入力!$D62=②解答入力!V62,1,0),"")</f>
        <v/>
      </c>
      <c r="V62" s="37" t="str">
        <f>IF(AND(②解答入力!$D62&lt;&gt;"",②解答入力!W62&lt;&gt;""),IF(②解答入力!$D62=②解答入力!W62,1,0),"")</f>
        <v/>
      </c>
      <c r="W62" s="37" t="str">
        <f>IF(AND(②解答入力!$D62&lt;&gt;"",②解答入力!X62&lt;&gt;""),IF(②解答入力!$D62=②解答入力!X62,1,0),"")</f>
        <v/>
      </c>
      <c r="X62" s="37" t="str">
        <f>IF(AND(②解答入力!$D62&lt;&gt;"",②解答入力!Y62&lt;&gt;""),IF(②解答入力!$D62=②解答入力!Y62,1,0),"")</f>
        <v/>
      </c>
      <c r="Y62" s="37" t="str">
        <f>IF(AND(②解答入力!$D62&lt;&gt;"",②解答入力!Z62&lt;&gt;""),IF(②解答入力!$D62=②解答入力!Z62,1,0),"")</f>
        <v/>
      </c>
      <c r="Z62" s="37" t="str">
        <f>IF(AND(②解答入力!$D62&lt;&gt;"",②解答入力!AA62&lt;&gt;""),IF(②解答入力!$D62=②解答入力!AA62,1,0),"")</f>
        <v/>
      </c>
      <c r="AA62" s="37" t="str">
        <f>IF(AND(②解答入力!$D62&lt;&gt;"",②解答入力!AB62&lt;&gt;""),IF(②解答入力!$D62=②解答入力!AB62,1,0),"")</f>
        <v/>
      </c>
      <c r="AB62" s="37" t="str">
        <f>IF(AND(②解答入力!$D62&lt;&gt;"",②解答入力!AC62&lt;&gt;""),IF(②解答入力!$D62=②解答入力!AC62,1,0),"")</f>
        <v/>
      </c>
      <c r="AC62" s="37" t="str">
        <f>IF(AND(②解答入力!$D62&lt;&gt;"",②解答入力!AD62&lt;&gt;""),IF(②解答入力!$D62=②解答入力!AD62,1,0),"")</f>
        <v/>
      </c>
      <c r="AD62" s="37" t="str">
        <f>IF(AND(②解答入力!$D62&lt;&gt;"",②解答入力!AE62&lt;&gt;""),IF(②解答入力!$D62=②解答入力!AE62,1,0),"")</f>
        <v/>
      </c>
      <c r="AE62" s="37" t="str">
        <f>IF(AND(②解答入力!$D62&lt;&gt;"",②解答入力!AF62&lt;&gt;""),IF(②解答入力!$D62=②解答入力!AF62,1,0),"")</f>
        <v/>
      </c>
      <c r="AF62" s="37" t="str">
        <f>IF(AND(②解答入力!$D62&lt;&gt;"",②解答入力!AG62&lt;&gt;""),IF(②解答入力!$D62=②解答入力!AG62,1,0),"")</f>
        <v/>
      </c>
      <c r="AG62" s="37" t="str">
        <f>IF(AND(②解答入力!$D62&lt;&gt;"",②解答入力!AH62&lt;&gt;""),IF(②解答入力!$D62=②解答入力!AH62,1,0),"")</f>
        <v/>
      </c>
      <c r="AH62" s="37" t="str">
        <f>IF(AND(②解答入力!$D62&lt;&gt;"",②解答入力!AI62&lt;&gt;""),IF(②解答入力!$D62=②解答入力!AI62,1,0),"")</f>
        <v/>
      </c>
      <c r="AI62" s="37" t="str">
        <f>IF(AND(②解答入力!$D62&lt;&gt;"",②解答入力!AJ62&lt;&gt;""),IF(②解答入力!$D62=②解答入力!AJ62,1,0),"")</f>
        <v/>
      </c>
      <c r="AJ62" s="70" t="str">
        <f>IF(AND(②解答入力!$D62&lt;&gt;"",②解答入力!AK62&lt;&gt;""),IF(②解答入力!$D62=②解答入力!AK62,1,0),"")</f>
        <v/>
      </c>
      <c r="AK62" s="37" t="str">
        <f>IF(AND(②解答入力!$D62&lt;&gt;"",②解答入力!AL62&lt;&gt;""),IF(②解答入力!$D62=②解答入力!AL62,1,0),"")</f>
        <v/>
      </c>
      <c r="AL62" s="37" t="str">
        <f>IF(AND(②解答入力!$D62&lt;&gt;"",②解答入力!AM62&lt;&gt;""),IF(②解答入力!$D62=②解答入力!AM62,1,0),"")</f>
        <v/>
      </c>
      <c r="AM62" s="37" t="str">
        <f>IF(AND(②解答入力!$D62&lt;&gt;"",②解答入力!AN62&lt;&gt;""),IF(②解答入力!$D62=②解答入力!AN62,1,0),"")</f>
        <v/>
      </c>
      <c r="AN62" s="37" t="str">
        <f>IF(AND(②解答入力!$D62&lt;&gt;"",②解答入力!AO62&lt;&gt;""),IF(②解答入力!$D62=②解答入力!AO62,1,0),"")</f>
        <v/>
      </c>
      <c r="AO62" s="37" t="str">
        <f>IF(AND(②解答入力!$D62&lt;&gt;"",②解答入力!AP62&lt;&gt;""),IF(②解答入力!$D62=②解答入力!AP62,1,0),"")</f>
        <v/>
      </c>
      <c r="AP62" s="70" t="str">
        <f>IF(AND(②解答入力!$D62&lt;&gt;"",②解答入力!AQ62&lt;&gt;""),IF(②解答入力!$D62=②解答入力!AQ62,1,0),"")</f>
        <v/>
      </c>
      <c r="AQ62" s="86" t="str">
        <f>IF(AND(②解答入力!$D62&lt;&gt;"",②解答入力!AR62&lt;&gt;""),IF(②解答入力!$D62=②解答入力!AR62,1,0),"")</f>
        <v/>
      </c>
      <c r="AR62" s="36">
        <f t="shared" si="4"/>
        <v>0</v>
      </c>
      <c r="AS62" s="37" t="e">
        <f t="shared" si="5"/>
        <v>#DIV/0!</v>
      </c>
      <c r="AT62" s="37">
        <f t="shared" si="6"/>
        <v>0</v>
      </c>
      <c r="AU62" s="56" t="e">
        <f t="shared" si="7"/>
        <v>#DIV/0!</v>
      </c>
    </row>
    <row r="63" spans="1:47" ht="15" customHeight="1">
      <c r="A63" s="274"/>
      <c r="B63" s="482"/>
      <c r="C63" s="189">
        <v>60</v>
      </c>
      <c r="D63" s="190" t="str">
        <f>IF(AND(②解答入力!$D63&lt;&gt;"",②解答入力!E63&lt;&gt;""),IF(②解答入力!$D63=②解答入力!E63,1,0),"")</f>
        <v/>
      </c>
      <c r="E63" s="191" t="str">
        <f>IF(AND(②解答入力!$D63&lt;&gt;"",②解答入力!F63&lt;&gt;""),IF(②解答入力!$D63=②解答入力!F63,1,0),"")</f>
        <v/>
      </c>
      <c r="F63" s="191" t="str">
        <f>IF(AND(②解答入力!$D63&lt;&gt;"",②解答入力!G63&lt;&gt;""),IF(②解答入力!$D63=②解答入力!G63,1,0),"")</f>
        <v/>
      </c>
      <c r="G63" s="191" t="str">
        <f>IF(AND(②解答入力!$D63&lt;&gt;"",②解答入力!H63&lt;&gt;""),IF(②解答入力!$D63=②解答入力!H63,1,0),"")</f>
        <v/>
      </c>
      <c r="H63" s="191" t="str">
        <f>IF(AND(②解答入力!$D63&lt;&gt;"",②解答入力!I63&lt;&gt;""),IF(②解答入力!$D63=②解答入力!I63,1,0),"")</f>
        <v/>
      </c>
      <c r="I63" s="191" t="str">
        <f>IF(AND(②解答入力!$D63&lt;&gt;"",②解答入力!J63&lt;&gt;""),IF(②解答入力!$D63=②解答入力!J63,1,0),"")</f>
        <v/>
      </c>
      <c r="J63" s="191" t="str">
        <f>IF(AND(②解答入力!$D63&lt;&gt;"",②解答入力!K63&lt;&gt;""),IF(②解答入力!$D63=②解答入力!K63,1,0),"")</f>
        <v/>
      </c>
      <c r="K63" s="191" t="str">
        <f>IF(AND(②解答入力!$D63&lt;&gt;"",②解答入力!L63&lt;&gt;""),IF(②解答入力!$D63=②解答入力!L63,1,0),"")</f>
        <v/>
      </c>
      <c r="L63" s="191" t="str">
        <f>IF(AND(②解答入力!$D63&lt;&gt;"",②解答入力!M63&lt;&gt;""),IF(②解答入力!$D63=②解答入力!M63,1,0),"")</f>
        <v/>
      </c>
      <c r="M63" s="191" t="str">
        <f>IF(AND(②解答入力!$D63&lt;&gt;"",②解答入力!N63&lt;&gt;""),IF(②解答入力!$D63=②解答入力!N63,1,0),"")</f>
        <v/>
      </c>
      <c r="N63" s="191" t="str">
        <f>IF(AND(②解答入力!$D63&lt;&gt;"",②解答入力!O63&lt;&gt;""),IF(②解答入力!$D63=②解答入力!O63,1,0),"")</f>
        <v/>
      </c>
      <c r="O63" s="191" t="str">
        <f>IF(AND(②解答入力!$D63&lt;&gt;"",②解答入力!P63&lt;&gt;""),IF(②解答入力!$D63=②解答入力!P63,1,0),"")</f>
        <v/>
      </c>
      <c r="P63" s="191" t="str">
        <f>IF(AND(②解答入力!$D63&lt;&gt;"",②解答入力!Q63&lt;&gt;""),IF(②解答入力!$D63=②解答入力!Q63,1,0),"")</f>
        <v/>
      </c>
      <c r="Q63" s="191" t="str">
        <f>IF(AND(②解答入力!$D63&lt;&gt;"",②解答入力!R63&lt;&gt;""),IF(②解答入力!$D63=②解答入力!R63,1,0),"")</f>
        <v/>
      </c>
      <c r="R63" s="191" t="str">
        <f>IF(AND(②解答入力!$D63&lt;&gt;"",②解答入力!S63&lt;&gt;""),IF(②解答入力!$D63=②解答入力!S63,1,0),"")</f>
        <v/>
      </c>
      <c r="S63" s="191" t="str">
        <f>IF(AND(②解答入力!$D63&lt;&gt;"",②解答入力!T63&lt;&gt;""),IF(②解答入力!$D63=②解答入力!T63,1,0),"")</f>
        <v/>
      </c>
      <c r="T63" s="191" t="str">
        <f>IF(AND(②解答入力!$D63&lt;&gt;"",②解答入力!U63&lt;&gt;""),IF(②解答入力!$D63=②解答入力!U63,1,0),"")</f>
        <v/>
      </c>
      <c r="U63" s="191" t="str">
        <f>IF(AND(②解答入力!$D63&lt;&gt;"",②解答入力!V63&lt;&gt;""),IF(②解答入力!$D63=②解答入力!V63,1,0),"")</f>
        <v/>
      </c>
      <c r="V63" s="191" t="str">
        <f>IF(AND(②解答入力!$D63&lt;&gt;"",②解答入力!W63&lt;&gt;""),IF(②解答入力!$D63=②解答入力!W63,1,0),"")</f>
        <v/>
      </c>
      <c r="W63" s="191" t="str">
        <f>IF(AND(②解答入力!$D63&lt;&gt;"",②解答入力!X63&lt;&gt;""),IF(②解答入力!$D63=②解答入力!X63,1,0),"")</f>
        <v/>
      </c>
      <c r="X63" s="191" t="str">
        <f>IF(AND(②解答入力!$D63&lt;&gt;"",②解答入力!Y63&lt;&gt;""),IF(②解答入力!$D63=②解答入力!Y63,1,0),"")</f>
        <v/>
      </c>
      <c r="Y63" s="191" t="str">
        <f>IF(AND(②解答入力!$D63&lt;&gt;"",②解答入力!Z63&lt;&gt;""),IF(②解答入力!$D63=②解答入力!Z63,1,0),"")</f>
        <v/>
      </c>
      <c r="Z63" s="191" t="str">
        <f>IF(AND(②解答入力!$D63&lt;&gt;"",②解答入力!AA63&lt;&gt;""),IF(②解答入力!$D63=②解答入力!AA63,1,0),"")</f>
        <v/>
      </c>
      <c r="AA63" s="191" t="str">
        <f>IF(AND(②解答入力!$D63&lt;&gt;"",②解答入力!AB63&lt;&gt;""),IF(②解答入力!$D63=②解答入力!AB63,1,0),"")</f>
        <v/>
      </c>
      <c r="AB63" s="191" t="str">
        <f>IF(AND(②解答入力!$D63&lt;&gt;"",②解答入力!AC63&lt;&gt;""),IF(②解答入力!$D63=②解答入力!AC63,1,0),"")</f>
        <v/>
      </c>
      <c r="AC63" s="191" t="str">
        <f>IF(AND(②解答入力!$D63&lt;&gt;"",②解答入力!AD63&lt;&gt;""),IF(②解答入力!$D63=②解答入力!AD63,1,0),"")</f>
        <v/>
      </c>
      <c r="AD63" s="191" t="str">
        <f>IF(AND(②解答入力!$D63&lt;&gt;"",②解答入力!AE63&lt;&gt;""),IF(②解答入力!$D63=②解答入力!AE63,1,0),"")</f>
        <v/>
      </c>
      <c r="AE63" s="191" t="str">
        <f>IF(AND(②解答入力!$D63&lt;&gt;"",②解答入力!AF63&lt;&gt;""),IF(②解答入力!$D63=②解答入力!AF63,1,0),"")</f>
        <v/>
      </c>
      <c r="AF63" s="191" t="str">
        <f>IF(AND(②解答入力!$D63&lt;&gt;"",②解答入力!AG63&lt;&gt;""),IF(②解答入力!$D63=②解答入力!AG63,1,0),"")</f>
        <v/>
      </c>
      <c r="AG63" s="191" t="str">
        <f>IF(AND(②解答入力!$D63&lt;&gt;"",②解答入力!AH63&lt;&gt;""),IF(②解答入力!$D63=②解答入力!AH63,1,0),"")</f>
        <v/>
      </c>
      <c r="AH63" s="191" t="str">
        <f>IF(AND(②解答入力!$D63&lt;&gt;"",②解答入力!AI63&lt;&gt;""),IF(②解答入力!$D63=②解答入力!AI63,1,0),"")</f>
        <v/>
      </c>
      <c r="AI63" s="191" t="str">
        <f>IF(AND(②解答入力!$D63&lt;&gt;"",②解答入力!AJ63&lt;&gt;""),IF(②解答入力!$D63=②解答入力!AJ63,1,0),"")</f>
        <v/>
      </c>
      <c r="AJ63" s="192" t="str">
        <f>IF(AND(②解答入力!$D63&lt;&gt;"",②解答入力!AK63&lt;&gt;""),IF(②解答入力!$D63=②解答入力!AK63,1,0),"")</f>
        <v/>
      </c>
      <c r="AK63" s="191" t="str">
        <f>IF(AND(②解答入力!$D63&lt;&gt;"",②解答入力!AL63&lt;&gt;""),IF(②解答入力!$D63=②解答入力!AL63,1,0),"")</f>
        <v/>
      </c>
      <c r="AL63" s="191" t="str">
        <f>IF(AND(②解答入力!$D63&lt;&gt;"",②解答入力!AM63&lt;&gt;""),IF(②解答入力!$D63=②解答入力!AM63,1,0),"")</f>
        <v/>
      </c>
      <c r="AM63" s="191" t="str">
        <f>IF(AND(②解答入力!$D63&lt;&gt;"",②解答入力!AN63&lt;&gt;""),IF(②解答入力!$D63=②解答入力!AN63,1,0),"")</f>
        <v/>
      </c>
      <c r="AN63" s="191" t="str">
        <f>IF(AND(②解答入力!$D63&lt;&gt;"",②解答入力!AO63&lt;&gt;""),IF(②解答入力!$D63=②解答入力!AO63,1,0),"")</f>
        <v/>
      </c>
      <c r="AO63" s="191" t="str">
        <f>IF(AND(②解答入力!$D63&lt;&gt;"",②解答入力!AP63&lt;&gt;""),IF(②解答入力!$D63=②解答入力!AP63,1,0),"")</f>
        <v/>
      </c>
      <c r="AP63" s="192" t="str">
        <f>IF(AND(②解答入力!$D63&lt;&gt;"",②解答入力!AQ63&lt;&gt;""),IF(②解答入力!$D63=②解答入力!AQ63,1,0),"")</f>
        <v/>
      </c>
      <c r="AQ63" s="193" t="str">
        <f>IF(AND(②解答入力!$D63&lt;&gt;"",②解答入力!AR63&lt;&gt;""),IF(②解答入力!$D63=②解答入力!AR63,1,0),"")</f>
        <v/>
      </c>
      <c r="AR63" s="190">
        <f t="shared" si="4"/>
        <v>0</v>
      </c>
      <c r="AS63" s="191" t="e">
        <f t="shared" si="5"/>
        <v>#DIV/0!</v>
      </c>
      <c r="AT63" s="191">
        <f t="shared" si="6"/>
        <v>0</v>
      </c>
      <c r="AU63" s="194" t="e">
        <f t="shared" si="7"/>
        <v>#DIV/0!</v>
      </c>
    </row>
    <row r="64" spans="1:47" ht="15" customHeight="1">
      <c r="A64" s="274"/>
      <c r="B64" s="482"/>
      <c r="C64" s="109">
        <v>61</v>
      </c>
      <c r="D64" s="44" t="str">
        <f>IF(AND(②解答入力!$D64&lt;&gt;"",②解答入力!E64&lt;&gt;""),IF(②解答入力!$D64=②解答入力!E64,1,0),"")</f>
        <v/>
      </c>
      <c r="E64" s="45" t="str">
        <f>IF(AND(②解答入力!$D64&lt;&gt;"",②解答入力!F64&lt;&gt;""),IF(②解答入力!$D64=②解答入力!F64,1,0),"")</f>
        <v/>
      </c>
      <c r="F64" s="45" t="str">
        <f>IF(AND(②解答入力!$D64&lt;&gt;"",②解答入力!G64&lt;&gt;""),IF(②解答入力!$D64=②解答入力!G64,1,0),"")</f>
        <v/>
      </c>
      <c r="G64" s="45" t="str">
        <f>IF(AND(②解答入力!$D64&lt;&gt;"",②解答入力!H64&lt;&gt;""),IF(②解答入力!$D64=②解答入力!H64,1,0),"")</f>
        <v/>
      </c>
      <c r="H64" s="45" t="str">
        <f>IF(AND(②解答入力!$D64&lt;&gt;"",②解答入力!I64&lt;&gt;""),IF(②解答入力!$D64=②解答入力!I64,1,0),"")</f>
        <v/>
      </c>
      <c r="I64" s="45" t="str">
        <f>IF(AND(②解答入力!$D64&lt;&gt;"",②解答入力!J64&lt;&gt;""),IF(②解答入力!$D64=②解答入力!J64,1,0),"")</f>
        <v/>
      </c>
      <c r="J64" s="45" t="str">
        <f>IF(AND(②解答入力!$D64&lt;&gt;"",②解答入力!K64&lt;&gt;""),IF(②解答入力!$D64=②解答入力!K64,1,0),"")</f>
        <v/>
      </c>
      <c r="K64" s="45" t="str">
        <f>IF(AND(②解答入力!$D64&lt;&gt;"",②解答入力!L64&lt;&gt;""),IF(②解答入力!$D64=②解答入力!L64,1,0),"")</f>
        <v/>
      </c>
      <c r="L64" s="45" t="str">
        <f>IF(AND(②解答入力!$D64&lt;&gt;"",②解答入力!M64&lt;&gt;""),IF(②解答入力!$D64=②解答入力!M64,1,0),"")</f>
        <v/>
      </c>
      <c r="M64" s="45" t="str">
        <f>IF(AND(②解答入力!$D64&lt;&gt;"",②解答入力!N64&lt;&gt;""),IF(②解答入力!$D64=②解答入力!N64,1,0),"")</f>
        <v/>
      </c>
      <c r="N64" s="45" t="str">
        <f>IF(AND(②解答入力!$D64&lt;&gt;"",②解答入力!O64&lt;&gt;""),IF(②解答入力!$D64=②解答入力!O64,1,0),"")</f>
        <v/>
      </c>
      <c r="O64" s="45" t="str">
        <f>IF(AND(②解答入力!$D64&lt;&gt;"",②解答入力!P64&lt;&gt;""),IF(②解答入力!$D64=②解答入力!P64,1,0),"")</f>
        <v/>
      </c>
      <c r="P64" s="45" t="str">
        <f>IF(AND(②解答入力!$D64&lt;&gt;"",②解答入力!Q64&lt;&gt;""),IF(②解答入力!$D64=②解答入力!Q64,1,0),"")</f>
        <v/>
      </c>
      <c r="Q64" s="45" t="str">
        <f>IF(AND(②解答入力!$D64&lt;&gt;"",②解答入力!R64&lt;&gt;""),IF(②解答入力!$D64=②解答入力!R64,1,0),"")</f>
        <v/>
      </c>
      <c r="R64" s="45" t="str">
        <f>IF(AND(②解答入力!$D64&lt;&gt;"",②解答入力!S64&lt;&gt;""),IF(②解答入力!$D64=②解答入力!S64,1,0),"")</f>
        <v/>
      </c>
      <c r="S64" s="45" t="str">
        <f>IF(AND(②解答入力!$D64&lt;&gt;"",②解答入力!T64&lt;&gt;""),IF(②解答入力!$D64=②解答入力!T64,1,0),"")</f>
        <v/>
      </c>
      <c r="T64" s="45" t="str">
        <f>IF(AND(②解答入力!$D64&lt;&gt;"",②解答入力!U64&lt;&gt;""),IF(②解答入力!$D64=②解答入力!U64,1,0),"")</f>
        <v/>
      </c>
      <c r="U64" s="45" t="str">
        <f>IF(AND(②解答入力!$D64&lt;&gt;"",②解答入力!V64&lt;&gt;""),IF(②解答入力!$D64=②解答入力!V64,1,0),"")</f>
        <v/>
      </c>
      <c r="V64" s="45" t="str">
        <f>IF(AND(②解答入力!$D64&lt;&gt;"",②解答入力!W64&lt;&gt;""),IF(②解答入力!$D64=②解答入力!W64,1,0),"")</f>
        <v/>
      </c>
      <c r="W64" s="45" t="str">
        <f>IF(AND(②解答入力!$D64&lt;&gt;"",②解答入力!X64&lt;&gt;""),IF(②解答入力!$D64=②解答入力!X64,1,0),"")</f>
        <v/>
      </c>
      <c r="X64" s="45" t="str">
        <f>IF(AND(②解答入力!$D64&lt;&gt;"",②解答入力!Y64&lt;&gt;""),IF(②解答入力!$D64=②解答入力!Y64,1,0),"")</f>
        <v/>
      </c>
      <c r="Y64" s="45" t="str">
        <f>IF(AND(②解答入力!$D64&lt;&gt;"",②解答入力!Z64&lt;&gt;""),IF(②解答入力!$D64=②解答入力!Z64,1,0),"")</f>
        <v/>
      </c>
      <c r="Z64" s="45" t="str">
        <f>IF(AND(②解答入力!$D64&lt;&gt;"",②解答入力!AA64&lt;&gt;""),IF(②解答入力!$D64=②解答入力!AA64,1,0),"")</f>
        <v/>
      </c>
      <c r="AA64" s="45" t="str">
        <f>IF(AND(②解答入力!$D64&lt;&gt;"",②解答入力!AB64&lt;&gt;""),IF(②解答入力!$D64=②解答入力!AB64,1,0),"")</f>
        <v/>
      </c>
      <c r="AB64" s="45" t="str">
        <f>IF(AND(②解答入力!$D64&lt;&gt;"",②解答入力!AC64&lt;&gt;""),IF(②解答入力!$D64=②解答入力!AC64,1,0),"")</f>
        <v/>
      </c>
      <c r="AC64" s="45" t="str">
        <f>IF(AND(②解答入力!$D64&lt;&gt;"",②解答入力!AD64&lt;&gt;""),IF(②解答入力!$D64=②解答入力!AD64,1,0),"")</f>
        <v/>
      </c>
      <c r="AD64" s="45" t="str">
        <f>IF(AND(②解答入力!$D64&lt;&gt;"",②解答入力!AE64&lt;&gt;""),IF(②解答入力!$D64=②解答入力!AE64,1,0),"")</f>
        <v/>
      </c>
      <c r="AE64" s="45" t="str">
        <f>IF(AND(②解答入力!$D64&lt;&gt;"",②解答入力!AF64&lt;&gt;""),IF(②解答入力!$D64=②解答入力!AF64,1,0),"")</f>
        <v/>
      </c>
      <c r="AF64" s="45" t="str">
        <f>IF(AND(②解答入力!$D64&lt;&gt;"",②解答入力!AG64&lt;&gt;""),IF(②解答入力!$D64=②解答入力!AG64,1,0),"")</f>
        <v/>
      </c>
      <c r="AG64" s="45" t="str">
        <f>IF(AND(②解答入力!$D64&lt;&gt;"",②解答入力!AH64&lt;&gt;""),IF(②解答入力!$D64=②解答入力!AH64,1,0),"")</f>
        <v/>
      </c>
      <c r="AH64" s="45" t="str">
        <f>IF(AND(②解答入力!$D64&lt;&gt;"",②解答入力!AI64&lt;&gt;""),IF(②解答入力!$D64=②解答入力!AI64,1,0),"")</f>
        <v/>
      </c>
      <c r="AI64" s="45" t="str">
        <f>IF(AND(②解答入力!$D64&lt;&gt;"",②解答入力!AJ64&lt;&gt;""),IF(②解答入力!$D64=②解答入力!AJ64,1,0),"")</f>
        <v/>
      </c>
      <c r="AJ64" s="73" t="str">
        <f>IF(AND(②解答入力!$D64&lt;&gt;"",②解答入力!AK64&lt;&gt;""),IF(②解答入力!$D64=②解答入力!AK64,1,0),"")</f>
        <v/>
      </c>
      <c r="AK64" s="45" t="str">
        <f>IF(AND(②解答入力!$D64&lt;&gt;"",②解答入力!AL64&lt;&gt;""),IF(②解答入力!$D64=②解答入力!AL64,1,0),"")</f>
        <v/>
      </c>
      <c r="AL64" s="45" t="str">
        <f>IF(AND(②解答入力!$D64&lt;&gt;"",②解答入力!AM64&lt;&gt;""),IF(②解答入力!$D64=②解答入力!AM64,1,0),"")</f>
        <v/>
      </c>
      <c r="AM64" s="45" t="str">
        <f>IF(AND(②解答入力!$D64&lt;&gt;"",②解答入力!AN64&lt;&gt;""),IF(②解答入力!$D64=②解答入力!AN64,1,0),"")</f>
        <v/>
      </c>
      <c r="AN64" s="45" t="str">
        <f>IF(AND(②解答入力!$D64&lt;&gt;"",②解答入力!AO64&lt;&gt;""),IF(②解答入力!$D64=②解答入力!AO64,1,0),"")</f>
        <v/>
      </c>
      <c r="AO64" s="45" t="str">
        <f>IF(AND(②解答入力!$D64&lt;&gt;"",②解答入力!AP64&lt;&gt;""),IF(②解答入力!$D64=②解答入力!AP64,1,0),"")</f>
        <v/>
      </c>
      <c r="AP64" s="73" t="str">
        <f>IF(AND(②解答入力!$D64&lt;&gt;"",②解答入力!AQ64&lt;&gt;""),IF(②解答入力!$D64=②解答入力!AQ64,1,0),"")</f>
        <v/>
      </c>
      <c r="AQ64" s="88" t="str">
        <f>IF(AND(②解答入力!$D64&lt;&gt;"",②解答入力!AR64&lt;&gt;""),IF(②解答入力!$D64=②解答入力!AR64,1,0),"")</f>
        <v/>
      </c>
      <c r="AR64" s="44">
        <f t="shared" si="4"/>
        <v>0</v>
      </c>
      <c r="AS64" s="45" t="e">
        <f t="shared" si="5"/>
        <v>#DIV/0!</v>
      </c>
      <c r="AT64" s="45">
        <f t="shared" si="6"/>
        <v>0</v>
      </c>
      <c r="AU64" s="57" t="e">
        <f t="shared" si="7"/>
        <v>#DIV/0!</v>
      </c>
    </row>
    <row r="65" spans="1:47" ht="15" customHeight="1">
      <c r="A65" s="274"/>
      <c r="B65" s="482"/>
      <c r="C65" s="107">
        <v>62</v>
      </c>
      <c r="D65" s="36" t="str">
        <f>IF(AND(②解答入力!$D65&lt;&gt;"",②解答入力!E65&lt;&gt;""),IF(②解答入力!$D65=②解答入力!E65,1,0),"")</f>
        <v/>
      </c>
      <c r="E65" s="37" t="str">
        <f>IF(AND(②解答入力!$D65&lt;&gt;"",②解答入力!F65&lt;&gt;""),IF(②解答入力!$D65=②解答入力!F65,1,0),"")</f>
        <v/>
      </c>
      <c r="F65" s="37" t="str">
        <f>IF(AND(②解答入力!$D65&lt;&gt;"",②解答入力!G65&lt;&gt;""),IF(②解答入力!$D65=②解答入力!G65,1,0),"")</f>
        <v/>
      </c>
      <c r="G65" s="37" t="str">
        <f>IF(AND(②解答入力!$D65&lt;&gt;"",②解答入力!H65&lt;&gt;""),IF(②解答入力!$D65=②解答入力!H65,1,0),"")</f>
        <v/>
      </c>
      <c r="H65" s="37" t="str">
        <f>IF(AND(②解答入力!$D65&lt;&gt;"",②解答入力!I65&lt;&gt;""),IF(②解答入力!$D65=②解答入力!I65,1,0),"")</f>
        <v/>
      </c>
      <c r="I65" s="37" t="str">
        <f>IF(AND(②解答入力!$D65&lt;&gt;"",②解答入力!J65&lt;&gt;""),IF(②解答入力!$D65=②解答入力!J65,1,0),"")</f>
        <v/>
      </c>
      <c r="J65" s="37" t="str">
        <f>IF(AND(②解答入力!$D65&lt;&gt;"",②解答入力!K65&lt;&gt;""),IF(②解答入力!$D65=②解答入力!K65,1,0),"")</f>
        <v/>
      </c>
      <c r="K65" s="37" t="str">
        <f>IF(AND(②解答入力!$D65&lt;&gt;"",②解答入力!L65&lt;&gt;""),IF(②解答入力!$D65=②解答入力!L65,1,0),"")</f>
        <v/>
      </c>
      <c r="L65" s="37" t="str">
        <f>IF(AND(②解答入力!$D65&lt;&gt;"",②解答入力!M65&lt;&gt;""),IF(②解答入力!$D65=②解答入力!M65,1,0),"")</f>
        <v/>
      </c>
      <c r="M65" s="37" t="str">
        <f>IF(AND(②解答入力!$D65&lt;&gt;"",②解答入力!N65&lt;&gt;""),IF(②解答入力!$D65=②解答入力!N65,1,0),"")</f>
        <v/>
      </c>
      <c r="N65" s="37" t="str">
        <f>IF(AND(②解答入力!$D65&lt;&gt;"",②解答入力!O65&lt;&gt;""),IF(②解答入力!$D65=②解答入力!O65,1,0),"")</f>
        <v/>
      </c>
      <c r="O65" s="37" t="str">
        <f>IF(AND(②解答入力!$D65&lt;&gt;"",②解答入力!P65&lt;&gt;""),IF(②解答入力!$D65=②解答入力!P65,1,0),"")</f>
        <v/>
      </c>
      <c r="P65" s="37" t="str">
        <f>IF(AND(②解答入力!$D65&lt;&gt;"",②解答入力!Q65&lt;&gt;""),IF(②解答入力!$D65=②解答入力!Q65,1,0),"")</f>
        <v/>
      </c>
      <c r="Q65" s="37" t="str">
        <f>IF(AND(②解答入力!$D65&lt;&gt;"",②解答入力!R65&lt;&gt;""),IF(②解答入力!$D65=②解答入力!R65,1,0),"")</f>
        <v/>
      </c>
      <c r="R65" s="37" t="str">
        <f>IF(AND(②解答入力!$D65&lt;&gt;"",②解答入力!S65&lt;&gt;""),IF(②解答入力!$D65=②解答入力!S65,1,0),"")</f>
        <v/>
      </c>
      <c r="S65" s="37" t="str">
        <f>IF(AND(②解答入力!$D65&lt;&gt;"",②解答入力!T65&lt;&gt;""),IF(②解答入力!$D65=②解答入力!T65,1,0),"")</f>
        <v/>
      </c>
      <c r="T65" s="37" t="str">
        <f>IF(AND(②解答入力!$D65&lt;&gt;"",②解答入力!U65&lt;&gt;""),IF(②解答入力!$D65=②解答入力!U65,1,0),"")</f>
        <v/>
      </c>
      <c r="U65" s="37" t="str">
        <f>IF(AND(②解答入力!$D65&lt;&gt;"",②解答入力!V65&lt;&gt;""),IF(②解答入力!$D65=②解答入力!V65,1,0),"")</f>
        <v/>
      </c>
      <c r="V65" s="37" t="str">
        <f>IF(AND(②解答入力!$D65&lt;&gt;"",②解答入力!W65&lt;&gt;""),IF(②解答入力!$D65=②解答入力!W65,1,0),"")</f>
        <v/>
      </c>
      <c r="W65" s="37" t="str">
        <f>IF(AND(②解答入力!$D65&lt;&gt;"",②解答入力!X65&lt;&gt;""),IF(②解答入力!$D65=②解答入力!X65,1,0),"")</f>
        <v/>
      </c>
      <c r="X65" s="37" t="str">
        <f>IF(AND(②解答入力!$D65&lt;&gt;"",②解答入力!Y65&lt;&gt;""),IF(②解答入力!$D65=②解答入力!Y65,1,0),"")</f>
        <v/>
      </c>
      <c r="Y65" s="37" t="str">
        <f>IF(AND(②解答入力!$D65&lt;&gt;"",②解答入力!Z65&lt;&gt;""),IF(②解答入力!$D65=②解答入力!Z65,1,0),"")</f>
        <v/>
      </c>
      <c r="Z65" s="37" t="str">
        <f>IF(AND(②解答入力!$D65&lt;&gt;"",②解答入力!AA65&lt;&gt;""),IF(②解答入力!$D65=②解答入力!AA65,1,0),"")</f>
        <v/>
      </c>
      <c r="AA65" s="37" t="str">
        <f>IF(AND(②解答入力!$D65&lt;&gt;"",②解答入力!AB65&lt;&gt;""),IF(②解答入力!$D65=②解答入力!AB65,1,0),"")</f>
        <v/>
      </c>
      <c r="AB65" s="37" t="str">
        <f>IF(AND(②解答入力!$D65&lt;&gt;"",②解答入力!AC65&lt;&gt;""),IF(②解答入力!$D65=②解答入力!AC65,1,0),"")</f>
        <v/>
      </c>
      <c r="AC65" s="37" t="str">
        <f>IF(AND(②解答入力!$D65&lt;&gt;"",②解答入力!AD65&lt;&gt;""),IF(②解答入力!$D65=②解答入力!AD65,1,0),"")</f>
        <v/>
      </c>
      <c r="AD65" s="37" t="str">
        <f>IF(AND(②解答入力!$D65&lt;&gt;"",②解答入力!AE65&lt;&gt;""),IF(②解答入力!$D65=②解答入力!AE65,1,0),"")</f>
        <v/>
      </c>
      <c r="AE65" s="37" t="str">
        <f>IF(AND(②解答入力!$D65&lt;&gt;"",②解答入力!AF65&lt;&gt;""),IF(②解答入力!$D65=②解答入力!AF65,1,0),"")</f>
        <v/>
      </c>
      <c r="AF65" s="37" t="str">
        <f>IF(AND(②解答入力!$D65&lt;&gt;"",②解答入力!AG65&lt;&gt;""),IF(②解答入力!$D65=②解答入力!AG65,1,0),"")</f>
        <v/>
      </c>
      <c r="AG65" s="37" t="str">
        <f>IF(AND(②解答入力!$D65&lt;&gt;"",②解答入力!AH65&lt;&gt;""),IF(②解答入力!$D65=②解答入力!AH65,1,0),"")</f>
        <v/>
      </c>
      <c r="AH65" s="37" t="str">
        <f>IF(AND(②解答入力!$D65&lt;&gt;"",②解答入力!AI65&lt;&gt;""),IF(②解答入力!$D65=②解答入力!AI65,1,0),"")</f>
        <v/>
      </c>
      <c r="AI65" s="37" t="str">
        <f>IF(AND(②解答入力!$D65&lt;&gt;"",②解答入力!AJ65&lt;&gt;""),IF(②解答入力!$D65=②解答入力!AJ65,1,0),"")</f>
        <v/>
      </c>
      <c r="AJ65" s="70" t="str">
        <f>IF(AND(②解答入力!$D65&lt;&gt;"",②解答入力!AK65&lt;&gt;""),IF(②解答入力!$D65=②解答入力!AK65,1,0),"")</f>
        <v/>
      </c>
      <c r="AK65" s="37" t="str">
        <f>IF(AND(②解答入力!$D65&lt;&gt;"",②解答入力!AL65&lt;&gt;""),IF(②解答入力!$D65=②解答入力!AL65,1,0),"")</f>
        <v/>
      </c>
      <c r="AL65" s="37" t="str">
        <f>IF(AND(②解答入力!$D65&lt;&gt;"",②解答入力!AM65&lt;&gt;""),IF(②解答入力!$D65=②解答入力!AM65,1,0),"")</f>
        <v/>
      </c>
      <c r="AM65" s="37" t="str">
        <f>IF(AND(②解答入力!$D65&lt;&gt;"",②解答入力!AN65&lt;&gt;""),IF(②解答入力!$D65=②解答入力!AN65,1,0),"")</f>
        <v/>
      </c>
      <c r="AN65" s="37" t="str">
        <f>IF(AND(②解答入力!$D65&lt;&gt;"",②解答入力!AO65&lt;&gt;""),IF(②解答入力!$D65=②解答入力!AO65,1,0),"")</f>
        <v/>
      </c>
      <c r="AO65" s="37" t="str">
        <f>IF(AND(②解答入力!$D65&lt;&gt;"",②解答入力!AP65&lt;&gt;""),IF(②解答入力!$D65=②解答入力!AP65,1,0),"")</f>
        <v/>
      </c>
      <c r="AP65" s="70" t="str">
        <f>IF(AND(②解答入力!$D65&lt;&gt;"",②解答入力!AQ65&lt;&gt;""),IF(②解答入力!$D65=②解答入力!AQ65,1,0),"")</f>
        <v/>
      </c>
      <c r="AQ65" s="86" t="str">
        <f>IF(AND(②解答入力!$D65&lt;&gt;"",②解答入力!AR65&lt;&gt;""),IF(②解答入力!$D65=②解答入力!AR65,1,0),"")</f>
        <v/>
      </c>
      <c r="AR65" s="36">
        <f t="shared" si="4"/>
        <v>0</v>
      </c>
      <c r="AS65" s="37" t="e">
        <f t="shared" si="5"/>
        <v>#DIV/0!</v>
      </c>
      <c r="AT65" s="37">
        <f t="shared" si="6"/>
        <v>0</v>
      </c>
      <c r="AU65" s="56" t="e">
        <f t="shared" si="7"/>
        <v>#DIV/0!</v>
      </c>
    </row>
    <row r="66" spans="1:47" ht="15" customHeight="1" thickBot="1">
      <c r="A66" s="275"/>
      <c r="B66" s="483"/>
      <c r="C66" s="108">
        <v>63</v>
      </c>
      <c r="D66" s="42" t="str">
        <f>IF(AND(②解答入力!$D66&lt;&gt;"",②解答入力!E66&lt;&gt;""),IF(②解答入力!$D66=②解答入力!E66,1,0),"")</f>
        <v/>
      </c>
      <c r="E66" s="43" t="str">
        <f>IF(AND(②解答入力!$D66&lt;&gt;"",②解答入力!F66&lt;&gt;""),IF(②解答入力!$D66=②解答入力!F66,1,0),"")</f>
        <v/>
      </c>
      <c r="F66" s="43" t="str">
        <f>IF(AND(②解答入力!$D66&lt;&gt;"",②解答入力!G66&lt;&gt;""),IF(②解答入力!$D66=②解答入力!G66,1,0),"")</f>
        <v/>
      </c>
      <c r="G66" s="43" t="str">
        <f>IF(AND(②解答入力!$D66&lt;&gt;"",②解答入力!H66&lt;&gt;""),IF(②解答入力!$D66=②解答入力!H66,1,0),"")</f>
        <v/>
      </c>
      <c r="H66" s="43" t="str">
        <f>IF(AND(②解答入力!$D66&lt;&gt;"",②解答入力!I66&lt;&gt;""),IF(②解答入力!$D66=②解答入力!I66,1,0),"")</f>
        <v/>
      </c>
      <c r="I66" s="43" t="str">
        <f>IF(AND(②解答入力!$D66&lt;&gt;"",②解答入力!J66&lt;&gt;""),IF(②解答入力!$D66=②解答入力!J66,1,0),"")</f>
        <v/>
      </c>
      <c r="J66" s="43" t="str">
        <f>IF(AND(②解答入力!$D66&lt;&gt;"",②解答入力!K66&lt;&gt;""),IF(②解答入力!$D66=②解答入力!K66,1,0),"")</f>
        <v/>
      </c>
      <c r="K66" s="43" t="str">
        <f>IF(AND(②解答入力!$D66&lt;&gt;"",②解答入力!L66&lt;&gt;""),IF(②解答入力!$D66=②解答入力!L66,1,0),"")</f>
        <v/>
      </c>
      <c r="L66" s="43" t="str">
        <f>IF(AND(②解答入力!$D66&lt;&gt;"",②解答入力!M66&lt;&gt;""),IF(②解答入力!$D66=②解答入力!M66,1,0),"")</f>
        <v/>
      </c>
      <c r="M66" s="43" t="str">
        <f>IF(AND(②解答入力!$D66&lt;&gt;"",②解答入力!N66&lt;&gt;""),IF(②解答入力!$D66=②解答入力!N66,1,0),"")</f>
        <v/>
      </c>
      <c r="N66" s="43" t="str">
        <f>IF(AND(②解答入力!$D66&lt;&gt;"",②解答入力!O66&lt;&gt;""),IF(②解答入力!$D66=②解答入力!O66,1,0),"")</f>
        <v/>
      </c>
      <c r="O66" s="43" t="str">
        <f>IF(AND(②解答入力!$D66&lt;&gt;"",②解答入力!P66&lt;&gt;""),IF(②解答入力!$D66=②解答入力!P66,1,0),"")</f>
        <v/>
      </c>
      <c r="P66" s="43" t="str">
        <f>IF(AND(②解答入力!$D66&lt;&gt;"",②解答入力!Q66&lt;&gt;""),IF(②解答入力!$D66=②解答入力!Q66,1,0),"")</f>
        <v/>
      </c>
      <c r="Q66" s="43" t="str">
        <f>IF(AND(②解答入力!$D66&lt;&gt;"",②解答入力!R66&lt;&gt;""),IF(②解答入力!$D66=②解答入力!R66,1,0),"")</f>
        <v/>
      </c>
      <c r="R66" s="43" t="str">
        <f>IF(AND(②解答入力!$D66&lt;&gt;"",②解答入力!S66&lt;&gt;""),IF(②解答入力!$D66=②解答入力!S66,1,0),"")</f>
        <v/>
      </c>
      <c r="S66" s="43" t="str">
        <f>IF(AND(②解答入力!$D66&lt;&gt;"",②解答入力!T66&lt;&gt;""),IF(②解答入力!$D66=②解答入力!T66,1,0),"")</f>
        <v/>
      </c>
      <c r="T66" s="43" t="str">
        <f>IF(AND(②解答入力!$D66&lt;&gt;"",②解答入力!U66&lt;&gt;""),IF(②解答入力!$D66=②解答入力!U66,1,0),"")</f>
        <v/>
      </c>
      <c r="U66" s="43" t="str">
        <f>IF(AND(②解答入力!$D66&lt;&gt;"",②解答入力!V66&lt;&gt;""),IF(②解答入力!$D66=②解答入力!V66,1,0),"")</f>
        <v/>
      </c>
      <c r="V66" s="43" t="str">
        <f>IF(AND(②解答入力!$D66&lt;&gt;"",②解答入力!W66&lt;&gt;""),IF(②解答入力!$D66=②解答入力!W66,1,0),"")</f>
        <v/>
      </c>
      <c r="W66" s="43" t="str">
        <f>IF(AND(②解答入力!$D66&lt;&gt;"",②解答入力!X66&lt;&gt;""),IF(②解答入力!$D66=②解答入力!X66,1,0),"")</f>
        <v/>
      </c>
      <c r="X66" s="43" t="str">
        <f>IF(AND(②解答入力!$D66&lt;&gt;"",②解答入力!Y66&lt;&gt;""),IF(②解答入力!$D66=②解答入力!Y66,1,0),"")</f>
        <v/>
      </c>
      <c r="Y66" s="43" t="str">
        <f>IF(AND(②解答入力!$D66&lt;&gt;"",②解答入力!Z66&lt;&gt;""),IF(②解答入力!$D66=②解答入力!Z66,1,0),"")</f>
        <v/>
      </c>
      <c r="Z66" s="43" t="str">
        <f>IF(AND(②解答入力!$D66&lt;&gt;"",②解答入力!AA66&lt;&gt;""),IF(②解答入力!$D66=②解答入力!AA66,1,0),"")</f>
        <v/>
      </c>
      <c r="AA66" s="43" t="str">
        <f>IF(AND(②解答入力!$D66&lt;&gt;"",②解答入力!AB66&lt;&gt;""),IF(②解答入力!$D66=②解答入力!AB66,1,0),"")</f>
        <v/>
      </c>
      <c r="AB66" s="43" t="str">
        <f>IF(AND(②解答入力!$D66&lt;&gt;"",②解答入力!AC66&lt;&gt;""),IF(②解答入力!$D66=②解答入力!AC66,1,0),"")</f>
        <v/>
      </c>
      <c r="AC66" s="43" t="str">
        <f>IF(AND(②解答入力!$D66&lt;&gt;"",②解答入力!AD66&lt;&gt;""),IF(②解答入力!$D66=②解答入力!AD66,1,0),"")</f>
        <v/>
      </c>
      <c r="AD66" s="43" t="str">
        <f>IF(AND(②解答入力!$D66&lt;&gt;"",②解答入力!AE66&lt;&gt;""),IF(②解答入力!$D66=②解答入力!AE66,1,0),"")</f>
        <v/>
      </c>
      <c r="AE66" s="43" t="str">
        <f>IF(AND(②解答入力!$D66&lt;&gt;"",②解答入力!AF66&lt;&gt;""),IF(②解答入力!$D66=②解答入力!AF66,1,0),"")</f>
        <v/>
      </c>
      <c r="AF66" s="43" t="str">
        <f>IF(AND(②解答入力!$D66&lt;&gt;"",②解答入力!AG66&lt;&gt;""),IF(②解答入力!$D66=②解答入力!AG66,1,0),"")</f>
        <v/>
      </c>
      <c r="AG66" s="43" t="str">
        <f>IF(AND(②解答入力!$D66&lt;&gt;"",②解答入力!AH66&lt;&gt;""),IF(②解答入力!$D66=②解答入力!AH66,1,0),"")</f>
        <v/>
      </c>
      <c r="AH66" s="43" t="str">
        <f>IF(AND(②解答入力!$D66&lt;&gt;"",②解答入力!AI66&lt;&gt;""),IF(②解答入力!$D66=②解答入力!AI66,1,0),"")</f>
        <v/>
      </c>
      <c r="AI66" s="43" t="str">
        <f>IF(AND(②解答入力!$D66&lt;&gt;"",②解答入力!AJ66&lt;&gt;""),IF(②解答入力!$D66=②解答入力!AJ66,1,0),"")</f>
        <v/>
      </c>
      <c r="AJ66" s="72" t="str">
        <f>IF(AND(②解答入力!$D66&lt;&gt;"",②解答入力!AK66&lt;&gt;""),IF(②解答入力!$D66=②解答入力!AK66,1,0),"")</f>
        <v/>
      </c>
      <c r="AK66" s="43" t="str">
        <f>IF(AND(②解答入力!$D66&lt;&gt;"",②解答入力!AL66&lt;&gt;""),IF(②解答入力!$D66=②解答入力!AL66,1,0),"")</f>
        <v/>
      </c>
      <c r="AL66" s="43" t="str">
        <f>IF(AND(②解答入力!$D66&lt;&gt;"",②解答入力!AM66&lt;&gt;""),IF(②解答入力!$D66=②解答入力!AM66,1,0),"")</f>
        <v/>
      </c>
      <c r="AM66" s="43" t="str">
        <f>IF(AND(②解答入力!$D66&lt;&gt;"",②解答入力!AN66&lt;&gt;""),IF(②解答入力!$D66=②解答入力!AN66,1,0),"")</f>
        <v/>
      </c>
      <c r="AN66" s="43" t="str">
        <f>IF(AND(②解答入力!$D66&lt;&gt;"",②解答入力!AO66&lt;&gt;""),IF(②解答入力!$D66=②解答入力!AO66,1,0),"")</f>
        <v/>
      </c>
      <c r="AO66" s="43" t="str">
        <f>IF(AND(②解答入力!$D66&lt;&gt;"",②解答入力!AP66&lt;&gt;""),IF(②解答入力!$D66=②解答入力!AP66,1,0),"")</f>
        <v/>
      </c>
      <c r="AP66" s="72" t="str">
        <f>IF(AND(②解答入力!$D66&lt;&gt;"",②解答入力!AQ66&lt;&gt;""),IF(②解答入力!$D66=②解答入力!AQ66,1,0),"")</f>
        <v/>
      </c>
      <c r="AQ66" s="90" t="str">
        <f>IF(AND(②解答入力!$D66&lt;&gt;"",②解答入力!AR66&lt;&gt;""),IF(②解答入力!$D66=②解答入力!AR66,1,0),"")</f>
        <v/>
      </c>
      <c r="AR66" s="42">
        <f t="shared" si="4"/>
        <v>0</v>
      </c>
      <c r="AS66" s="43" t="e">
        <f t="shared" si="5"/>
        <v>#DIV/0!</v>
      </c>
      <c r="AT66" s="43">
        <f t="shared" si="6"/>
        <v>0</v>
      </c>
      <c r="AU66" s="234" t="e">
        <f t="shared" si="7"/>
        <v>#DIV/0!</v>
      </c>
    </row>
    <row r="67" spans="1:47" ht="21" customHeight="1" thickBot="1">
      <c r="A67" s="1"/>
      <c r="B67" s="1"/>
      <c r="C67" s="111"/>
      <c r="D67" s="271" t="s">
        <v>14</v>
      </c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171"/>
      <c r="AR67" s="1"/>
      <c r="AS67" s="1"/>
      <c r="AT67" s="1"/>
      <c r="AU67" s="1"/>
    </row>
    <row r="68" spans="1:47" ht="15" customHeight="1" thickBot="1">
      <c r="A68" s="265"/>
      <c r="B68" s="265"/>
      <c r="C68" s="99"/>
      <c r="D68" s="8">
        <v>1</v>
      </c>
      <c r="E68" s="9">
        <v>2</v>
      </c>
      <c r="F68" s="9">
        <v>3</v>
      </c>
      <c r="G68" s="9">
        <v>4</v>
      </c>
      <c r="H68" s="9">
        <v>5</v>
      </c>
      <c r="I68" s="9">
        <v>6</v>
      </c>
      <c r="J68" s="9">
        <v>7</v>
      </c>
      <c r="K68" s="9">
        <v>8</v>
      </c>
      <c r="L68" s="9">
        <v>9</v>
      </c>
      <c r="M68" s="9">
        <v>10</v>
      </c>
      <c r="N68" s="9">
        <v>11</v>
      </c>
      <c r="O68" s="9">
        <v>12</v>
      </c>
      <c r="P68" s="9">
        <v>13</v>
      </c>
      <c r="Q68" s="9">
        <v>14</v>
      </c>
      <c r="R68" s="9">
        <v>15</v>
      </c>
      <c r="S68" s="9">
        <v>16</v>
      </c>
      <c r="T68" s="9">
        <v>17</v>
      </c>
      <c r="U68" s="9">
        <v>18</v>
      </c>
      <c r="V68" s="9">
        <v>19</v>
      </c>
      <c r="W68" s="9">
        <v>20</v>
      </c>
      <c r="X68" s="9">
        <v>21</v>
      </c>
      <c r="Y68" s="9">
        <v>22</v>
      </c>
      <c r="Z68" s="9">
        <v>23</v>
      </c>
      <c r="AA68" s="9">
        <v>24</v>
      </c>
      <c r="AB68" s="9">
        <v>25</v>
      </c>
      <c r="AC68" s="9">
        <v>26</v>
      </c>
      <c r="AD68" s="9">
        <v>27</v>
      </c>
      <c r="AE68" s="9">
        <v>28</v>
      </c>
      <c r="AF68" s="9">
        <v>29</v>
      </c>
      <c r="AG68" s="9">
        <v>30</v>
      </c>
      <c r="AH68" s="9">
        <v>31</v>
      </c>
      <c r="AI68" s="9">
        <v>32</v>
      </c>
      <c r="AJ68" s="9">
        <v>33</v>
      </c>
      <c r="AK68" s="9">
        <v>34</v>
      </c>
      <c r="AL68" s="9">
        <v>35</v>
      </c>
      <c r="AM68" s="9">
        <v>36</v>
      </c>
      <c r="AN68" s="9">
        <v>37</v>
      </c>
      <c r="AO68" s="9">
        <v>38</v>
      </c>
      <c r="AP68" s="61">
        <v>39</v>
      </c>
      <c r="AQ68" s="10">
        <v>40</v>
      </c>
      <c r="AR68" s="518" t="s">
        <v>40</v>
      </c>
      <c r="AS68" s="520" t="s">
        <v>41</v>
      </c>
      <c r="AT68" s="520" t="s">
        <v>42</v>
      </c>
      <c r="AU68" s="516" t="s">
        <v>43</v>
      </c>
    </row>
    <row r="69" spans="1:47" ht="29.25" customHeight="1" thickBot="1">
      <c r="A69" s="176" t="s">
        <v>46</v>
      </c>
      <c r="B69" s="176" t="s">
        <v>47</v>
      </c>
      <c r="C69" s="99" t="s">
        <v>6</v>
      </c>
      <c r="D69" s="177">
        <f>②解答入力!E3</f>
        <v>0</v>
      </c>
      <c r="E69" s="94">
        <f>②解答入力!F3</f>
        <v>0</v>
      </c>
      <c r="F69" s="94">
        <f>②解答入力!G3</f>
        <v>0</v>
      </c>
      <c r="G69" s="94">
        <f>②解答入力!H3</f>
        <v>0</v>
      </c>
      <c r="H69" s="94">
        <f>②解答入力!I3</f>
        <v>0</v>
      </c>
      <c r="I69" s="94">
        <f>②解答入力!J3</f>
        <v>0</v>
      </c>
      <c r="J69" s="94">
        <f>②解答入力!K3</f>
        <v>0</v>
      </c>
      <c r="K69" s="94">
        <f>②解答入力!L3</f>
        <v>0</v>
      </c>
      <c r="L69" s="94">
        <f>②解答入力!M3</f>
        <v>0</v>
      </c>
      <c r="M69" s="94">
        <f>②解答入力!N3</f>
        <v>0</v>
      </c>
      <c r="N69" s="94">
        <f>②解答入力!O3</f>
        <v>0</v>
      </c>
      <c r="O69" s="94">
        <f>②解答入力!P3</f>
        <v>0</v>
      </c>
      <c r="P69" s="94">
        <f>②解答入力!Q3</f>
        <v>0</v>
      </c>
      <c r="Q69" s="94">
        <f>②解答入力!R3</f>
        <v>0</v>
      </c>
      <c r="R69" s="94">
        <f>②解答入力!S3</f>
        <v>0</v>
      </c>
      <c r="S69" s="94">
        <f>②解答入力!T3</f>
        <v>0</v>
      </c>
      <c r="T69" s="94">
        <f>②解答入力!U3</f>
        <v>0</v>
      </c>
      <c r="U69" s="94">
        <f>②解答入力!V3</f>
        <v>0</v>
      </c>
      <c r="V69" s="94">
        <f>②解答入力!W3</f>
        <v>0</v>
      </c>
      <c r="W69" s="94">
        <f>②解答入力!X3</f>
        <v>0</v>
      </c>
      <c r="X69" s="94">
        <f>②解答入力!Y3</f>
        <v>0</v>
      </c>
      <c r="Y69" s="94">
        <f>②解答入力!Z3</f>
        <v>0</v>
      </c>
      <c r="Z69" s="94">
        <f>②解答入力!AA3</f>
        <v>0</v>
      </c>
      <c r="AA69" s="94">
        <f>②解答入力!AB3</f>
        <v>0</v>
      </c>
      <c r="AB69" s="94">
        <f>②解答入力!AC3</f>
        <v>0</v>
      </c>
      <c r="AC69" s="94">
        <f>②解答入力!AD3</f>
        <v>0</v>
      </c>
      <c r="AD69" s="94">
        <f>②解答入力!AE3</f>
        <v>0</v>
      </c>
      <c r="AE69" s="94">
        <f>②解答入力!AF3</f>
        <v>0</v>
      </c>
      <c r="AF69" s="94">
        <f>②解答入力!AG3</f>
        <v>0</v>
      </c>
      <c r="AG69" s="94">
        <f>②解答入力!AH3</f>
        <v>0</v>
      </c>
      <c r="AH69" s="94">
        <f>②解答入力!AI3</f>
        <v>0</v>
      </c>
      <c r="AI69" s="94">
        <f>②解答入力!AJ3</f>
        <v>0</v>
      </c>
      <c r="AJ69" s="94">
        <f>②解答入力!AK3</f>
        <v>0</v>
      </c>
      <c r="AK69" s="94">
        <f>②解答入力!AL3</f>
        <v>0</v>
      </c>
      <c r="AL69" s="94">
        <f>②解答入力!AM3</f>
        <v>0</v>
      </c>
      <c r="AM69" s="94">
        <f>②解答入力!AN3</f>
        <v>0</v>
      </c>
      <c r="AN69" s="94">
        <f>②解答入力!AO3</f>
        <v>0</v>
      </c>
      <c r="AO69" s="94">
        <f>②解答入力!AP3</f>
        <v>0</v>
      </c>
      <c r="AP69" s="94">
        <f>②解答入力!AQ3</f>
        <v>0</v>
      </c>
      <c r="AQ69" s="96">
        <f>②解答入力!AR3</f>
        <v>0</v>
      </c>
      <c r="AR69" s="519"/>
      <c r="AS69" s="521"/>
      <c r="AT69" s="521"/>
      <c r="AU69" s="517"/>
    </row>
    <row r="70" spans="1:47" ht="15" customHeight="1">
      <c r="A70" s="489" t="s">
        <v>58</v>
      </c>
      <c r="B70" s="501" t="s">
        <v>66</v>
      </c>
      <c r="C70" s="107">
        <v>64</v>
      </c>
      <c r="D70" s="36" t="str">
        <f>IF(AND(②解答入力!$D70&lt;&gt;"",②解答入力!E70&lt;&gt;""),IF(②解答入力!$D70=②解答入力!E70,1,0),"")</f>
        <v/>
      </c>
      <c r="E70" s="37" t="str">
        <f>IF(AND(②解答入力!$D70&lt;&gt;"",②解答入力!F70&lt;&gt;""),IF(②解答入力!$D70=②解答入力!F70,1,0),"")</f>
        <v/>
      </c>
      <c r="F70" s="37" t="str">
        <f>IF(AND(②解答入力!$D70&lt;&gt;"",②解答入力!G70&lt;&gt;""),IF(②解答入力!$D70=②解答入力!G70,1,0),"")</f>
        <v/>
      </c>
      <c r="G70" s="37" t="str">
        <f>IF(AND(②解答入力!$D70&lt;&gt;"",②解答入力!H70&lt;&gt;""),IF(②解答入力!$D70=②解答入力!H70,1,0),"")</f>
        <v/>
      </c>
      <c r="H70" s="37" t="str">
        <f>IF(AND(②解答入力!$D70&lt;&gt;"",②解答入力!I70&lt;&gt;""),IF(②解答入力!$D70=②解答入力!I70,1,0),"")</f>
        <v/>
      </c>
      <c r="I70" s="37" t="str">
        <f>IF(AND(②解答入力!$D70&lt;&gt;"",②解答入力!J70&lt;&gt;""),IF(②解答入力!$D70=②解答入力!J70,1,0),"")</f>
        <v/>
      </c>
      <c r="J70" s="37" t="str">
        <f>IF(AND(②解答入力!$D70&lt;&gt;"",②解答入力!K70&lt;&gt;""),IF(②解答入力!$D70=②解答入力!K70,1,0),"")</f>
        <v/>
      </c>
      <c r="K70" s="37" t="str">
        <f>IF(AND(②解答入力!$D70&lt;&gt;"",②解答入力!L70&lt;&gt;""),IF(②解答入力!$D70=②解答入力!L70,1,0),"")</f>
        <v/>
      </c>
      <c r="L70" s="37" t="str">
        <f>IF(AND(②解答入力!$D70&lt;&gt;"",②解答入力!M70&lt;&gt;""),IF(②解答入力!$D70=②解答入力!M70,1,0),"")</f>
        <v/>
      </c>
      <c r="M70" s="37" t="str">
        <f>IF(AND(②解答入力!$D70&lt;&gt;"",②解答入力!N70&lt;&gt;""),IF(②解答入力!$D70=②解答入力!N70,1,0),"")</f>
        <v/>
      </c>
      <c r="N70" s="37" t="str">
        <f>IF(AND(②解答入力!$D70&lt;&gt;"",②解答入力!O70&lt;&gt;""),IF(②解答入力!$D70=②解答入力!O70,1,0),"")</f>
        <v/>
      </c>
      <c r="O70" s="37" t="str">
        <f>IF(AND(②解答入力!$D70&lt;&gt;"",②解答入力!P70&lt;&gt;""),IF(②解答入力!$D70=②解答入力!P70,1,0),"")</f>
        <v/>
      </c>
      <c r="P70" s="37" t="str">
        <f>IF(AND(②解答入力!$D70&lt;&gt;"",②解答入力!Q70&lt;&gt;""),IF(②解答入力!$D70=②解答入力!Q70,1,0),"")</f>
        <v/>
      </c>
      <c r="Q70" s="37" t="str">
        <f>IF(AND(②解答入力!$D70&lt;&gt;"",②解答入力!R70&lt;&gt;""),IF(②解答入力!$D70=②解答入力!R70,1,0),"")</f>
        <v/>
      </c>
      <c r="R70" s="37" t="str">
        <f>IF(AND(②解答入力!$D70&lt;&gt;"",②解答入力!S70&lt;&gt;""),IF(②解答入力!$D70=②解答入力!S70,1,0),"")</f>
        <v/>
      </c>
      <c r="S70" s="37" t="str">
        <f>IF(AND(②解答入力!$D70&lt;&gt;"",②解答入力!T70&lt;&gt;""),IF(②解答入力!$D70=②解答入力!T70,1,0),"")</f>
        <v/>
      </c>
      <c r="T70" s="37" t="str">
        <f>IF(AND(②解答入力!$D70&lt;&gt;"",②解答入力!U70&lt;&gt;""),IF(②解答入力!$D70=②解答入力!U70,1,0),"")</f>
        <v/>
      </c>
      <c r="U70" s="37" t="str">
        <f>IF(AND(②解答入力!$D70&lt;&gt;"",②解答入力!V70&lt;&gt;""),IF(②解答入力!$D70=②解答入力!V70,1,0),"")</f>
        <v/>
      </c>
      <c r="V70" s="37" t="str">
        <f>IF(AND(②解答入力!$D70&lt;&gt;"",②解答入力!W70&lt;&gt;""),IF(②解答入力!$D70=②解答入力!W70,1,0),"")</f>
        <v/>
      </c>
      <c r="W70" s="37" t="str">
        <f>IF(AND(②解答入力!$D70&lt;&gt;"",②解答入力!X70&lt;&gt;""),IF(②解答入力!$D70=②解答入力!X70,1,0),"")</f>
        <v/>
      </c>
      <c r="X70" s="37" t="str">
        <f>IF(AND(②解答入力!$D70&lt;&gt;"",②解答入力!Y70&lt;&gt;""),IF(②解答入力!$D70=②解答入力!Y70,1,0),"")</f>
        <v/>
      </c>
      <c r="Y70" s="37" t="str">
        <f>IF(AND(②解答入力!$D70&lt;&gt;"",②解答入力!Z70&lt;&gt;""),IF(②解答入力!$D70=②解答入力!Z70,1,0),"")</f>
        <v/>
      </c>
      <c r="Z70" s="37" t="str">
        <f>IF(AND(②解答入力!$D70&lt;&gt;"",②解答入力!AA70&lt;&gt;""),IF(②解答入力!$D70=②解答入力!AA70,1,0),"")</f>
        <v/>
      </c>
      <c r="AA70" s="37" t="str">
        <f>IF(AND(②解答入力!$D70&lt;&gt;"",②解答入力!AB70&lt;&gt;""),IF(②解答入力!$D70=②解答入力!AB70,1,0),"")</f>
        <v/>
      </c>
      <c r="AB70" s="37" t="str">
        <f>IF(AND(②解答入力!$D70&lt;&gt;"",②解答入力!AC70&lt;&gt;""),IF(②解答入力!$D70=②解答入力!AC70,1,0),"")</f>
        <v/>
      </c>
      <c r="AC70" s="37" t="str">
        <f>IF(AND(②解答入力!$D70&lt;&gt;"",②解答入力!AD70&lt;&gt;""),IF(②解答入力!$D70=②解答入力!AD70,1,0),"")</f>
        <v/>
      </c>
      <c r="AD70" s="37" t="str">
        <f>IF(AND(②解答入力!$D70&lt;&gt;"",②解答入力!AE70&lt;&gt;""),IF(②解答入力!$D70=②解答入力!AE70,1,0),"")</f>
        <v/>
      </c>
      <c r="AE70" s="37" t="str">
        <f>IF(AND(②解答入力!$D70&lt;&gt;"",②解答入力!AF70&lt;&gt;""),IF(②解答入力!$D70=②解答入力!AF70,1,0),"")</f>
        <v/>
      </c>
      <c r="AF70" s="37" t="str">
        <f>IF(AND(②解答入力!$D70&lt;&gt;"",②解答入力!AG70&lt;&gt;""),IF(②解答入力!$D70=②解答入力!AG70,1,0),"")</f>
        <v/>
      </c>
      <c r="AG70" s="37" t="str">
        <f>IF(AND(②解答入力!$D70&lt;&gt;"",②解答入力!AH70&lt;&gt;""),IF(②解答入力!$D70=②解答入力!AH70,1,0),"")</f>
        <v/>
      </c>
      <c r="AH70" s="37" t="str">
        <f>IF(AND(②解答入力!$D70&lt;&gt;"",②解答入力!AI70&lt;&gt;""),IF(②解答入力!$D70=②解答入力!AI70,1,0),"")</f>
        <v/>
      </c>
      <c r="AI70" s="37" t="str">
        <f>IF(AND(②解答入力!$D70&lt;&gt;"",②解答入力!AJ70&lt;&gt;""),IF(②解答入力!$D70=②解答入力!AJ70,1,0),"")</f>
        <v/>
      </c>
      <c r="AJ70" s="70" t="str">
        <f>IF(AND(②解答入力!$D70&lt;&gt;"",②解答入力!AK70&lt;&gt;""),IF(②解答入力!$D70=②解答入力!AK70,1,0),"")</f>
        <v/>
      </c>
      <c r="AK70" s="37" t="str">
        <f>IF(AND(②解答入力!$D70&lt;&gt;"",②解答入力!AL70&lt;&gt;""),IF(②解答入力!$D70=②解答入力!AL70,1,0),"")</f>
        <v/>
      </c>
      <c r="AL70" s="37" t="str">
        <f>IF(AND(②解答入力!$D70&lt;&gt;"",②解答入力!AM70&lt;&gt;""),IF(②解答入力!$D70=②解答入力!AM70,1,0),"")</f>
        <v/>
      </c>
      <c r="AM70" s="37" t="str">
        <f>IF(AND(②解答入力!$D70&lt;&gt;"",②解答入力!AN70&lt;&gt;""),IF(②解答入力!$D70=②解答入力!AN70,1,0),"")</f>
        <v/>
      </c>
      <c r="AN70" s="37" t="str">
        <f>IF(AND(②解答入力!$D70&lt;&gt;"",②解答入力!AO70&lt;&gt;""),IF(②解答入力!$D70=②解答入力!AO70,1,0),"")</f>
        <v/>
      </c>
      <c r="AO70" s="37" t="str">
        <f>IF(AND(②解答入力!$D70&lt;&gt;"",②解答入力!AP70&lt;&gt;""),IF(②解答入力!$D70=②解答入力!AP70,1,0),"")</f>
        <v/>
      </c>
      <c r="AP70" s="70" t="str">
        <f>IF(AND(②解答入力!$D70&lt;&gt;"",②解答入力!AQ70&lt;&gt;""),IF(②解答入力!$D70=②解答入力!AQ70,1,0),"")</f>
        <v/>
      </c>
      <c r="AQ70" s="86" t="str">
        <f>IF(AND(②解答入力!$D70&lt;&gt;"",②解答入力!AR70&lt;&gt;""),IF(②解答入力!$D70=②解答入力!AR70,1,0),"")</f>
        <v/>
      </c>
      <c r="AR70" s="36">
        <f>SUM(D70:AQ70)</f>
        <v>0</v>
      </c>
      <c r="AS70" s="37" t="e">
        <f>ROUND((AR70/COUNT(D70:AQ70)*100),1)</f>
        <v>#DIV/0!</v>
      </c>
      <c r="AT70" s="37">
        <f>COUNT(D70:AQ70)-AR70</f>
        <v>0</v>
      </c>
      <c r="AU70" s="56" t="e">
        <f>ROUND(AT70/COUNT(D70:AQ70)*100,1)</f>
        <v>#DIV/0!</v>
      </c>
    </row>
    <row r="71" spans="1:47" ht="15" customHeight="1">
      <c r="A71" s="490"/>
      <c r="B71" s="482"/>
      <c r="C71" s="107">
        <v>65</v>
      </c>
      <c r="D71" s="36" t="str">
        <f>IF(AND(②解答入力!$D71&lt;&gt;"",②解答入力!E71&lt;&gt;""),IF(②解答入力!$D71=②解答入力!E71,1,0),"")</f>
        <v/>
      </c>
      <c r="E71" s="37" t="str">
        <f>IF(AND(②解答入力!$D71&lt;&gt;"",②解答入力!F71&lt;&gt;""),IF(②解答入力!$D71=②解答入力!F71,1,0),"")</f>
        <v/>
      </c>
      <c r="F71" s="37" t="str">
        <f>IF(AND(②解答入力!$D71&lt;&gt;"",②解答入力!G71&lt;&gt;""),IF(②解答入力!$D71=②解答入力!G71,1,0),"")</f>
        <v/>
      </c>
      <c r="G71" s="37" t="str">
        <f>IF(AND(②解答入力!$D71&lt;&gt;"",②解答入力!H71&lt;&gt;""),IF(②解答入力!$D71=②解答入力!H71,1,0),"")</f>
        <v/>
      </c>
      <c r="H71" s="37" t="str">
        <f>IF(AND(②解答入力!$D71&lt;&gt;"",②解答入力!I71&lt;&gt;""),IF(②解答入力!$D71=②解答入力!I71,1,0),"")</f>
        <v/>
      </c>
      <c r="I71" s="37" t="str">
        <f>IF(AND(②解答入力!$D71&lt;&gt;"",②解答入力!J71&lt;&gt;""),IF(②解答入力!$D71=②解答入力!J71,1,0),"")</f>
        <v/>
      </c>
      <c r="J71" s="37" t="str">
        <f>IF(AND(②解答入力!$D71&lt;&gt;"",②解答入力!K71&lt;&gt;""),IF(②解答入力!$D71=②解答入力!K71,1,0),"")</f>
        <v/>
      </c>
      <c r="K71" s="37" t="str">
        <f>IF(AND(②解答入力!$D71&lt;&gt;"",②解答入力!L71&lt;&gt;""),IF(②解答入力!$D71=②解答入力!L71,1,0),"")</f>
        <v/>
      </c>
      <c r="L71" s="37" t="str">
        <f>IF(AND(②解答入力!$D71&lt;&gt;"",②解答入力!M71&lt;&gt;""),IF(②解答入力!$D71=②解答入力!M71,1,0),"")</f>
        <v/>
      </c>
      <c r="M71" s="37" t="str">
        <f>IF(AND(②解答入力!$D71&lt;&gt;"",②解答入力!N71&lt;&gt;""),IF(②解答入力!$D71=②解答入力!N71,1,0),"")</f>
        <v/>
      </c>
      <c r="N71" s="37" t="str">
        <f>IF(AND(②解答入力!$D71&lt;&gt;"",②解答入力!O71&lt;&gt;""),IF(②解答入力!$D71=②解答入力!O71,1,0),"")</f>
        <v/>
      </c>
      <c r="O71" s="37" t="str">
        <f>IF(AND(②解答入力!$D71&lt;&gt;"",②解答入力!P71&lt;&gt;""),IF(②解答入力!$D71=②解答入力!P71,1,0),"")</f>
        <v/>
      </c>
      <c r="P71" s="37" t="str">
        <f>IF(AND(②解答入力!$D71&lt;&gt;"",②解答入力!Q71&lt;&gt;""),IF(②解答入力!$D71=②解答入力!Q71,1,0),"")</f>
        <v/>
      </c>
      <c r="Q71" s="37" t="str">
        <f>IF(AND(②解答入力!$D71&lt;&gt;"",②解答入力!R71&lt;&gt;""),IF(②解答入力!$D71=②解答入力!R71,1,0),"")</f>
        <v/>
      </c>
      <c r="R71" s="37" t="str">
        <f>IF(AND(②解答入力!$D71&lt;&gt;"",②解答入力!S71&lt;&gt;""),IF(②解答入力!$D71=②解答入力!S71,1,0),"")</f>
        <v/>
      </c>
      <c r="S71" s="37" t="str">
        <f>IF(AND(②解答入力!$D71&lt;&gt;"",②解答入力!T71&lt;&gt;""),IF(②解答入力!$D71=②解答入力!T71,1,0),"")</f>
        <v/>
      </c>
      <c r="T71" s="37" t="str">
        <f>IF(AND(②解答入力!$D71&lt;&gt;"",②解答入力!U71&lt;&gt;""),IF(②解答入力!$D71=②解答入力!U71,1,0),"")</f>
        <v/>
      </c>
      <c r="U71" s="37" t="str">
        <f>IF(AND(②解答入力!$D71&lt;&gt;"",②解答入力!V71&lt;&gt;""),IF(②解答入力!$D71=②解答入力!V71,1,0),"")</f>
        <v/>
      </c>
      <c r="V71" s="37" t="str">
        <f>IF(AND(②解答入力!$D71&lt;&gt;"",②解答入力!W71&lt;&gt;""),IF(②解答入力!$D71=②解答入力!W71,1,0),"")</f>
        <v/>
      </c>
      <c r="W71" s="37" t="str">
        <f>IF(AND(②解答入力!$D71&lt;&gt;"",②解答入力!X71&lt;&gt;""),IF(②解答入力!$D71=②解答入力!X71,1,0),"")</f>
        <v/>
      </c>
      <c r="X71" s="37" t="str">
        <f>IF(AND(②解答入力!$D71&lt;&gt;"",②解答入力!Y71&lt;&gt;""),IF(②解答入力!$D71=②解答入力!Y71,1,0),"")</f>
        <v/>
      </c>
      <c r="Y71" s="37" t="str">
        <f>IF(AND(②解答入力!$D71&lt;&gt;"",②解答入力!Z71&lt;&gt;""),IF(②解答入力!$D71=②解答入力!Z71,1,0),"")</f>
        <v/>
      </c>
      <c r="Z71" s="37" t="str">
        <f>IF(AND(②解答入力!$D71&lt;&gt;"",②解答入力!AA71&lt;&gt;""),IF(②解答入力!$D71=②解答入力!AA71,1,0),"")</f>
        <v/>
      </c>
      <c r="AA71" s="37" t="str">
        <f>IF(AND(②解答入力!$D71&lt;&gt;"",②解答入力!AB71&lt;&gt;""),IF(②解答入力!$D71=②解答入力!AB71,1,0),"")</f>
        <v/>
      </c>
      <c r="AB71" s="37" t="str">
        <f>IF(AND(②解答入力!$D71&lt;&gt;"",②解答入力!AC71&lt;&gt;""),IF(②解答入力!$D71=②解答入力!AC71,1,0),"")</f>
        <v/>
      </c>
      <c r="AC71" s="37" t="str">
        <f>IF(AND(②解答入力!$D71&lt;&gt;"",②解答入力!AD71&lt;&gt;""),IF(②解答入力!$D71=②解答入力!AD71,1,0),"")</f>
        <v/>
      </c>
      <c r="AD71" s="37" t="str">
        <f>IF(AND(②解答入力!$D71&lt;&gt;"",②解答入力!AE71&lt;&gt;""),IF(②解答入力!$D71=②解答入力!AE71,1,0),"")</f>
        <v/>
      </c>
      <c r="AE71" s="37" t="str">
        <f>IF(AND(②解答入力!$D71&lt;&gt;"",②解答入力!AF71&lt;&gt;""),IF(②解答入力!$D71=②解答入力!AF71,1,0),"")</f>
        <v/>
      </c>
      <c r="AF71" s="37" t="str">
        <f>IF(AND(②解答入力!$D71&lt;&gt;"",②解答入力!AG71&lt;&gt;""),IF(②解答入力!$D71=②解答入力!AG71,1,0),"")</f>
        <v/>
      </c>
      <c r="AG71" s="37" t="str">
        <f>IF(AND(②解答入力!$D71&lt;&gt;"",②解答入力!AH71&lt;&gt;""),IF(②解答入力!$D71=②解答入力!AH71,1,0),"")</f>
        <v/>
      </c>
      <c r="AH71" s="37" t="str">
        <f>IF(AND(②解答入力!$D71&lt;&gt;"",②解答入力!AI71&lt;&gt;""),IF(②解答入力!$D71=②解答入力!AI71,1,0),"")</f>
        <v/>
      </c>
      <c r="AI71" s="37" t="str">
        <f>IF(AND(②解答入力!$D71&lt;&gt;"",②解答入力!AJ71&lt;&gt;""),IF(②解答入力!$D71=②解答入力!AJ71,1,0),"")</f>
        <v/>
      </c>
      <c r="AJ71" s="70" t="str">
        <f>IF(AND(②解答入力!$D71&lt;&gt;"",②解答入力!AK71&lt;&gt;""),IF(②解答入力!$D71=②解答入力!AK71,1,0),"")</f>
        <v/>
      </c>
      <c r="AK71" s="37" t="str">
        <f>IF(AND(②解答入力!$D71&lt;&gt;"",②解答入力!AL71&lt;&gt;""),IF(②解答入力!$D71=②解答入力!AL71,1,0),"")</f>
        <v/>
      </c>
      <c r="AL71" s="37" t="str">
        <f>IF(AND(②解答入力!$D71&lt;&gt;"",②解答入力!AM71&lt;&gt;""),IF(②解答入力!$D71=②解答入力!AM71,1,0),"")</f>
        <v/>
      </c>
      <c r="AM71" s="37" t="str">
        <f>IF(AND(②解答入力!$D71&lt;&gt;"",②解答入力!AN71&lt;&gt;""),IF(②解答入力!$D71=②解答入力!AN71,1,0),"")</f>
        <v/>
      </c>
      <c r="AN71" s="37" t="str">
        <f>IF(AND(②解答入力!$D71&lt;&gt;"",②解答入力!AO71&lt;&gt;""),IF(②解答入力!$D71=②解答入力!AO71,1,0),"")</f>
        <v/>
      </c>
      <c r="AO71" s="37" t="str">
        <f>IF(AND(②解答入力!$D71&lt;&gt;"",②解答入力!AP71&lt;&gt;""),IF(②解答入力!$D71=②解答入力!AP71,1,0),"")</f>
        <v/>
      </c>
      <c r="AP71" s="70" t="str">
        <f>IF(AND(②解答入力!$D71&lt;&gt;"",②解答入力!AQ71&lt;&gt;""),IF(②解答入力!$D71=②解答入力!AQ71,1,0),"")</f>
        <v/>
      </c>
      <c r="AQ71" s="86" t="str">
        <f>IF(AND(②解答入力!$D71&lt;&gt;"",②解答入力!AR71&lt;&gt;""),IF(②解答入力!$D71=②解答入力!AR71,1,0),"")</f>
        <v/>
      </c>
      <c r="AR71" s="36">
        <f>SUM(D71:AQ71)</f>
        <v>0</v>
      </c>
      <c r="AS71" s="37" t="e">
        <f>ROUND((AR71/COUNT(D71:AQ71)*100),1)</f>
        <v>#DIV/0!</v>
      </c>
      <c r="AT71" s="37">
        <f>COUNT(D71:AQ71)-AR71</f>
        <v>0</v>
      </c>
      <c r="AU71" s="56" t="e">
        <f>ROUND(AT71/COUNT(D71:AQ71)*100,1)</f>
        <v>#DIV/0!</v>
      </c>
    </row>
    <row r="72" spans="1:47" ht="20.25" customHeight="1">
      <c r="A72" s="490"/>
      <c r="B72" s="482"/>
      <c r="C72" s="107">
        <v>66</v>
      </c>
      <c r="D72" s="36" t="str">
        <f>IF(AND(②解答入力!$D72&lt;&gt;"",②解答入力!E72&lt;&gt;""),IF(②解答入力!$D72=②解答入力!E72,1,0),"")</f>
        <v/>
      </c>
      <c r="E72" s="37" t="str">
        <f>IF(AND(②解答入力!$D72&lt;&gt;"",②解答入力!F72&lt;&gt;""),IF(②解答入力!$D72=②解答入力!F72,1,0),"")</f>
        <v/>
      </c>
      <c r="F72" s="37" t="str">
        <f>IF(AND(②解答入力!$D72&lt;&gt;"",②解答入力!G72&lt;&gt;""),IF(②解答入力!$D72=②解答入力!G72,1,0),"")</f>
        <v/>
      </c>
      <c r="G72" s="37" t="str">
        <f>IF(AND(②解答入力!$D72&lt;&gt;"",②解答入力!H72&lt;&gt;""),IF(②解答入力!$D72=②解答入力!H72,1,0),"")</f>
        <v/>
      </c>
      <c r="H72" s="37" t="str">
        <f>IF(AND(②解答入力!$D72&lt;&gt;"",②解答入力!I72&lt;&gt;""),IF(②解答入力!$D72=②解答入力!I72,1,0),"")</f>
        <v/>
      </c>
      <c r="I72" s="37" t="str">
        <f>IF(AND(②解答入力!$D72&lt;&gt;"",②解答入力!J72&lt;&gt;""),IF(②解答入力!$D72=②解答入力!J72,1,0),"")</f>
        <v/>
      </c>
      <c r="J72" s="37" t="str">
        <f>IF(AND(②解答入力!$D72&lt;&gt;"",②解答入力!K72&lt;&gt;""),IF(②解答入力!$D72=②解答入力!K72,1,0),"")</f>
        <v/>
      </c>
      <c r="K72" s="37" t="str">
        <f>IF(AND(②解答入力!$D72&lt;&gt;"",②解答入力!L72&lt;&gt;""),IF(②解答入力!$D72=②解答入力!L72,1,0),"")</f>
        <v/>
      </c>
      <c r="L72" s="37" t="str">
        <f>IF(AND(②解答入力!$D72&lt;&gt;"",②解答入力!M72&lt;&gt;""),IF(②解答入力!$D72=②解答入力!M72,1,0),"")</f>
        <v/>
      </c>
      <c r="M72" s="37" t="str">
        <f>IF(AND(②解答入力!$D72&lt;&gt;"",②解答入力!N72&lt;&gt;""),IF(②解答入力!$D72=②解答入力!N72,1,0),"")</f>
        <v/>
      </c>
      <c r="N72" s="37" t="str">
        <f>IF(AND(②解答入力!$D72&lt;&gt;"",②解答入力!O72&lt;&gt;""),IF(②解答入力!$D72=②解答入力!O72,1,0),"")</f>
        <v/>
      </c>
      <c r="O72" s="37" t="str">
        <f>IF(AND(②解答入力!$D72&lt;&gt;"",②解答入力!P72&lt;&gt;""),IF(②解答入力!$D72=②解答入力!P72,1,0),"")</f>
        <v/>
      </c>
      <c r="P72" s="37" t="str">
        <f>IF(AND(②解答入力!$D72&lt;&gt;"",②解答入力!Q72&lt;&gt;""),IF(②解答入力!$D72=②解答入力!Q72,1,0),"")</f>
        <v/>
      </c>
      <c r="Q72" s="37" t="str">
        <f>IF(AND(②解答入力!$D72&lt;&gt;"",②解答入力!R72&lt;&gt;""),IF(②解答入力!$D72=②解答入力!R72,1,0),"")</f>
        <v/>
      </c>
      <c r="R72" s="37" t="str">
        <f>IF(AND(②解答入力!$D72&lt;&gt;"",②解答入力!S72&lt;&gt;""),IF(②解答入力!$D72=②解答入力!S72,1,0),"")</f>
        <v/>
      </c>
      <c r="S72" s="37" t="str">
        <f>IF(AND(②解答入力!$D72&lt;&gt;"",②解答入力!T72&lt;&gt;""),IF(②解答入力!$D72=②解答入力!T72,1,0),"")</f>
        <v/>
      </c>
      <c r="T72" s="37" t="str">
        <f>IF(AND(②解答入力!$D72&lt;&gt;"",②解答入力!U72&lt;&gt;""),IF(②解答入力!$D72=②解答入力!U72,1,0),"")</f>
        <v/>
      </c>
      <c r="U72" s="37" t="str">
        <f>IF(AND(②解答入力!$D72&lt;&gt;"",②解答入力!V72&lt;&gt;""),IF(②解答入力!$D72=②解答入力!V72,1,0),"")</f>
        <v/>
      </c>
      <c r="V72" s="37" t="str">
        <f>IF(AND(②解答入力!$D72&lt;&gt;"",②解答入力!W72&lt;&gt;""),IF(②解答入力!$D72=②解答入力!W72,1,0),"")</f>
        <v/>
      </c>
      <c r="W72" s="37" t="str">
        <f>IF(AND(②解答入力!$D72&lt;&gt;"",②解答入力!X72&lt;&gt;""),IF(②解答入力!$D72=②解答入力!X72,1,0),"")</f>
        <v/>
      </c>
      <c r="X72" s="37" t="str">
        <f>IF(AND(②解答入力!$D72&lt;&gt;"",②解答入力!Y72&lt;&gt;""),IF(②解答入力!$D72=②解答入力!Y72,1,0),"")</f>
        <v/>
      </c>
      <c r="Y72" s="37" t="str">
        <f>IF(AND(②解答入力!$D72&lt;&gt;"",②解答入力!Z72&lt;&gt;""),IF(②解答入力!$D72=②解答入力!Z72,1,0),"")</f>
        <v/>
      </c>
      <c r="Z72" s="37" t="str">
        <f>IF(AND(②解答入力!$D72&lt;&gt;"",②解答入力!AA72&lt;&gt;""),IF(②解答入力!$D72=②解答入力!AA72,1,0),"")</f>
        <v/>
      </c>
      <c r="AA72" s="37" t="str">
        <f>IF(AND(②解答入力!$D72&lt;&gt;"",②解答入力!AB72&lt;&gt;""),IF(②解答入力!$D72=②解答入力!AB72,1,0),"")</f>
        <v/>
      </c>
      <c r="AB72" s="37" t="str">
        <f>IF(AND(②解答入力!$D72&lt;&gt;"",②解答入力!AC72&lt;&gt;""),IF(②解答入力!$D72=②解答入力!AC72,1,0),"")</f>
        <v/>
      </c>
      <c r="AC72" s="37" t="str">
        <f>IF(AND(②解答入力!$D72&lt;&gt;"",②解答入力!AD72&lt;&gt;""),IF(②解答入力!$D72=②解答入力!AD72,1,0),"")</f>
        <v/>
      </c>
      <c r="AD72" s="37" t="str">
        <f>IF(AND(②解答入力!$D72&lt;&gt;"",②解答入力!AE72&lt;&gt;""),IF(②解答入力!$D72=②解答入力!AE72,1,0),"")</f>
        <v/>
      </c>
      <c r="AE72" s="37" t="str">
        <f>IF(AND(②解答入力!$D72&lt;&gt;"",②解答入力!AF72&lt;&gt;""),IF(②解答入力!$D72=②解答入力!AF72,1,0),"")</f>
        <v/>
      </c>
      <c r="AF72" s="37" t="str">
        <f>IF(AND(②解答入力!$D72&lt;&gt;"",②解答入力!AG72&lt;&gt;""),IF(②解答入力!$D72=②解答入力!AG72,1,0),"")</f>
        <v/>
      </c>
      <c r="AG72" s="37" t="str">
        <f>IF(AND(②解答入力!$D72&lt;&gt;"",②解答入力!AH72&lt;&gt;""),IF(②解答入力!$D72=②解答入力!AH72,1,0),"")</f>
        <v/>
      </c>
      <c r="AH72" s="37" t="str">
        <f>IF(AND(②解答入力!$D72&lt;&gt;"",②解答入力!AI72&lt;&gt;""),IF(②解答入力!$D72=②解答入力!AI72,1,0),"")</f>
        <v/>
      </c>
      <c r="AI72" s="37" t="str">
        <f>IF(AND(②解答入力!$D72&lt;&gt;"",②解答入力!AJ72&lt;&gt;""),IF(②解答入力!$D72=②解答入力!AJ72,1,0),"")</f>
        <v/>
      </c>
      <c r="AJ72" s="70" t="str">
        <f>IF(AND(②解答入力!$D72&lt;&gt;"",②解答入力!AK72&lt;&gt;""),IF(②解答入力!$D72=②解答入力!AK72,1,0),"")</f>
        <v/>
      </c>
      <c r="AK72" s="37" t="str">
        <f>IF(AND(②解答入力!$D72&lt;&gt;"",②解答入力!AL72&lt;&gt;""),IF(②解答入力!$D72=②解答入力!AL72,1,0),"")</f>
        <v/>
      </c>
      <c r="AL72" s="37" t="str">
        <f>IF(AND(②解答入力!$D72&lt;&gt;"",②解答入力!AM72&lt;&gt;""),IF(②解答入力!$D72=②解答入力!AM72,1,0),"")</f>
        <v/>
      </c>
      <c r="AM72" s="37" t="str">
        <f>IF(AND(②解答入力!$D72&lt;&gt;"",②解答入力!AN72&lt;&gt;""),IF(②解答入力!$D72=②解答入力!AN72,1,0),"")</f>
        <v/>
      </c>
      <c r="AN72" s="37" t="str">
        <f>IF(AND(②解答入力!$D72&lt;&gt;"",②解答入力!AO72&lt;&gt;""),IF(②解答入力!$D72=②解答入力!AO72,1,0),"")</f>
        <v/>
      </c>
      <c r="AO72" s="37" t="str">
        <f>IF(AND(②解答入力!$D72&lt;&gt;"",②解答入力!AP72&lt;&gt;""),IF(②解答入力!$D72=②解答入力!AP72,1,0),"")</f>
        <v/>
      </c>
      <c r="AP72" s="70" t="str">
        <f>IF(AND(②解答入力!$D72&lt;&gt;"",②解答入力!AQ72&lt;&gt;""),IF(②解答入力!$D72=②解答入力!AQ72,1,0),"")</f>
        <v/>
      </c>
      <c r="AQ72" s="86" t="str">
        <f>IF(AND(②解答入力!$D72&lt;&gt;"",②解答入力!AR72&lt;&gt;""),IF(②解答入力!$D72=②解答入力!AR72,1,0),"")</f>
        <v/>
      </c>
      <c r="AR72" s="36">
        <f>SUM(D72:AQ72)</f>
        <v>0</v>
      </c>
      <c r="AS72" s="37" t="e">
        <f>ROUND((AR72/COUNT(D72:AQ72)*100),1)</f>
        <v>#DIV/0!</v>
      </c>
      <c r="AT72" s="37">
        <f>COUNT(D72:AQ72)-AR72</f>
        <v>0</v>
      </c>
      <c r="AU72" s="56" t="e">
        <f>ROUND(AT72/COUNT(D72:AQ72)*100,1)</f>
        <v>#DIV/0!</v>
      </c>
    </row>
    <row r="73" spans="1:47">
      <c r="A73" s="490"/>
      <c r="B73" s="482"/>
      <c r="C73" s="107">
        <v>67</v>
      </c>
      <c r="D73" s="36" t="str">
        <f>IF(AND(②解答入力!$D73&lt;&gt;"",②解答入力!E73&lt;&gt;""),IF(②解答入力!$D73=②解答入力!E73,1,0),"")</f>
        <v/>
      </c>
      <c r="E73" s="37" t="str">
        <f>IF(AND(②解答入力!$D73&lt;&gt;"",②解答入力!F73&lt;&gt;""),IF(②解答入力!$D73=②解答入力!F73,1,0),"")</f>
        <v/>
      </c>
      <c r="F73" s="37" t="str">
        <f>IF(AND(②解答入力!$D73&lt;&gt;"",②解答入力!G73&lt;&gt;""),IF(②解答入力!$D73=②解答入力!G73,1,0),"")</f>
        <v/>
      </c>
      <c r="G73" s="37" t="str">
        <f>IF(AND(②解答入力!$D73&lt;&gt;"",②解答入力!H73&lt;&gt;""),IF(②解答入力!$D73=②解答入力!H73,1,0),"")</f>
        <v/>
      </c>
      <c r="H73" s="37" t="str">
        <f>IF(AND(②解答入力!$D73&lt;&gt;"",②解答入力!I73&lt;&gt;""),IF(②解答入力!$D73=②解答入力!I73,1,0),"")</f>
        <v/>
      </c>
      <c r="I73" s="37" t="str">
        <f>IF(AND(②解答入力!$D73&lt;&gt;"",②解答入力!J73&lt;&gt;""),IF(②解答入力!$D73=②解答入力!J73,1,0),"")</f>
        <v/>
      </c>
      <c r="J73" s="37" t="str">
        <f>IF(AND(②解答入力!$D73&lt;&gt;"",②解答入力!K73&lt;&gt;""),IF(②解答入力!$D73=②解答入力!K73,1,0),"")</f>
        <v/>
      </c>
      <c r="K73" s="37" t="str">
        <f>IF(AND(②解答入力!$D73&lt;&gt;"",②解答入力!L73&lt;&gt;""),IF(②解答入力!$D73=②解答入力!L73,1,0),"")</f>
        <v/>
      </c>
      <c r="L73" s="37" t="str">
        <f>IF(AND(②解答入力!$D73&lt;&gt;"",②解答入力!M73&lt;&gt;""),IF(②解答入力!$D73=②解答入力!M73,1,0),"")</f>
        <v/>
      </c>
      <c r="M73" s="37" t="str">
        <f>IF(AND(②解答入力!$D73&lt;&gt;"",②解答入力!N73&lt;&gt;""),IF(②解答入力!$D73=②解答入力!N73,1,0),"")</f>
        <v/>
      </c>
      <c r="N73" s="37" t="str">
        <f>IF(AND(②解答入力!$D73&lt;&gt;"",②解答入力!O73&lt;&gt;""),IF(②解答入力!$D73=②解答入力!O73,1,0),"")</f>
        <v/>
      </c>
      <c r="O73" s="37" t="str">
        <f>IF(AND(②解答入力!$D73&lt;&gt;"",②解答入力!P73&lt;&gt;""),IF(②解答入力!$D73=②解答入力!P73,1,0),"")</f>
        <v/>
      </c>
      <c r="P73" s="37" t="str">
        <f>IF(AND(②解答入力!$D73&lt;&gt;"",②解答入力!Q73&lt;&gt;""),IF(②解答入力!$D73=②解答入力!Q73,1,0),"")</f>
        <v/>
      </c>
      <c r="Q73" s="37" t="str">
        <f>IF(AND(②解答入力!$D73&lt;&gt;"",②解答入力!R73&lt;&gt;""),IF(②解答入力!$D73=②解答入力!R73,1,0),"")</f>
        <v/>
      </c>
      <c r="R73" s="37" t="str">
        <f>IF(AND(②解答入力!$D73&lt;&gt;"",②解答入力!S73&lt;&gt;""),IF(②解答入力!$D73=②解答入力!S73,1,0),"")</f>
        <v/>
      </c>
      <c r="S73" s="37" t="str">
        <f>IF(AND(②解答入力!$D73&lt;&gt;"",②解答入力!T73&lt;&gt;""),IF(②解答入力!$D73=②解答入力!T73,1,0),"")</f>
        <v/>
      </c>
      <c r="T73" s="37" t="str">
        <f>IF(AND(②解答入力!$D73&lt;&gt;"",②解答入力!U73&lt;&gt;""),IF(②解答入力!$D73=②解答入力!U73,1,0),"")</f>
        <v/>
      </c>
      <c r="U73" s="37" t="str">
        <f>IF(AND(②解答入力!$D73&lt;&gt;"",②解答入力!V73&lt;&gt;""),IF(②解答入力!$D73=②解答入力!V73,1,0),"")</f>
        <v/>
      </c>
      <c r="V73" s="37" t="str">
        <f>IF(AND(②解答入力!$D73&lt;&gt;"",②解答入力!W73&lt;&gt;""),IF(②解答入力!$D73=②解答入力!W73,1,0),"")</f>
        <v/>
      </c>
      <c r="W73" s="37" t="str">
        <f>IF(AND(②解答入力!$D73&lt;&gt;"",②解答入力!X73&lt;&gt;""),IF(②解答入力!$D73=②解答入力!X73,1,0),"")</f>
        <v/>
      </c>
      <c r="X73" s="37" t="str">
        <f>IF(AND(②解答入力!$D73&lt;&gt;"",②解答入力!Y73&lt;&gt;""),IF(②解答入力!$D73=②解答入力!Y73,1,0),"")</f>
        <v/>
      </c>
      <c r="Y73" s="37" t="str">
        <f>IF(AND(②解答入力!$D73&lt;&gt;"",②解答入力!Z73&lt;&gt;""),IF(②解答入力!$D73=②解答入力!Z73,1,0),"")</f>
        <v/>
      </c>
      <c r="Z73" s="37" t="str">
        <f>IF(AND(②解答入力!$D73&lt;&gt;"",②解答入力!AA73&lt;&gt;""),IF(②解答入力!$D73=②解答入力!AA73,1,0),"")</f>
        <v/>
      </c>
      <c r="AA73" s="37" t="str">
        <f>IF(AND(②解答入力!$D73&lt;&gt;"",②解答入力!AB73&lt;&gt;""),IF(②解答入力!$D73=②解答入力!AB73,1,0),"")</f>
        <v/>
      </c>
      <c r="AB73" s="37" t="str">
        <f>IF(AND(②解答入力!$D73&lt;&gt;"",②解答入力!AC73&lt;&gt;""),IF(②解答入力!$D73=②解答入力!AC73,1,0),"")</f>
        <v/>
      </c>
      <c r="AC73" s="37" t="str">
        <f>IF(AND(②解答入力!$D73&lt;&gt;"",②解答入力!AD73&lt;&gt;""),IF(②解答入力!$D73=②解答入力!AD73,1,0),"")</f>
        <v/>
      </c>
      <c r="AD73" s="37" t="str">
        <f>IF(AND(②解答入力!$D73&lt;&gt;"",②解答入力!AE73&lt;&gt;""),IF(②解答入力!$D73=②解答入力!AE73,1,0),"")</f>
        <v/>
      </c>
      <c r="AE73" s="37" t="str">
        <f>IF(AND(②解答入力!$D73&lt;&gt;"",②解答入力!AF73&lt;&gt;""),IF(②解答入力!$D73=②解答入力!AF73,1,0),"")</f>
        <v/>
      </c>
      <c r="AF73" s="37" t="str">
        <f>IF(AND(②解答入力!$D73&lt;&gt;"",②解答入力!AG73&lt;&gt;""),IF(②解答入力!$D73=②解答入力!AG73,1,0),"")</f>
        <v/>
      </c>
      <c r="AG73" s="37" t="str">
        <f>IF(AND(②解答入力!$D73&lt;&gt;"",②解答入力!AH73&lt;&gt;""),IF(②解答入力!$D73=②解答入力!AH73,1,0),"")</f>
        <v/>
      </c>
      <c r="AH73" s="37" t="str">
        <f>IF(AND(②解答入力!$D73&lt;&gt;"",②解答入力!AI73&lt;&gt;""),IF(②解答入力!$D73=②解答入力!AI73,1,0),"")</f>
        <v/>
      </c>
      <c r="AI73" s="37" t="str">
        <f>IF(AND(②解答入力!$D73&lt;&gt;"",②解答入力!AJ73&lt;&gt;""),IF(②解答入力!$D73=②解答入力!AJ73,1,0),"")</f>
        <v/>
      </c>
      <c r="AJ73" s="70" t="str">
        <f>IF(AND(②解答入力!$D73&lt;&gt;"",②解答入力!AK73&lt;&gt;""),IF(②解答入力!$D73=②解答入力!AK73,1,0),"")</f>
        <v/>
      </c>
      <c r="AK73" s="37" t="str">
        <f>IF(AND(②解答入力!$D73&lt;&gt;"",②解答入力!AL73&lt;&gt;""),IF(②解答入力!$D73=②解答入力!AL73,1,0),"")</f>
        <v/>
      </c>
      <c r="AL73" s="37" t="str">
        <f>IF(AND(②解答入力!$D73&lt;&gt;"",②解答入力!AM73&lt;&gt;""),IF(②解答入力!$D73=②解答入力!AM73,1,0),"")</f>
        <v/>
      </c>
      <c r="AM73" s="37" t="str">
        <f>IF(AND(②解答入力!$D73&lt;&gt;"",②解答入力!AN73&lt;&gt;""),IF(②解答入力!$D73=②解答入力!AN73,1,0),"")</f>
        <v/>
      </c>
      <c r="AN73" s="37" t="str">
        <f>IF(AND(②解答入力!$D73&lt;&gt;"",②解答入力!AO73&lt;&gt;""),IF(②解答入力!$D73=②解答入力!AO73,1,0),"")</f>
        <v/>
      </c>
      <c r="AO73" s="37" t="str">
        <f>IF(AND(②解答入力!$D73&lt;&gt;"",②解答入力!AP73&lt;&gt;""),IF(②解答入力!$D73=②解答入力!AP73,1,0),"")</f>
        <v/>
      </c>
      <c r="AP73" s="70" t="str">
        <f>IF(AND(②解答入力!$D73&lt;&gt;"",②解答入力!AQ73&lt;&gt;""),IF(②解答入力!$D73=②解答入力!AQ73,1,0),"")</f>
        <v/>
      </c>
      <c r="AQ73" s="86" t="str">
        <f>IF(AND(②解答入力!$D73&lt;&gt;"",②解答入力!AR73&lt;&gt;""),IF(②解答入力!$D73=②解答入力!AR73,1,0),"")</f>
        <v/>
      </c>
      <c r="AR73" s="36">
        <f>SUM(D73:AQ73)</f>
        <v>0</v>
      </c>
      <c r="AS73" s="37" t="e">
        <f>ROUND((AR73/COUNT(D73:AQ73)*100),1)</f>
        <v>#DIV/0!</v>
      </c>
      <c r="AT73" s="37">
        <f>COUNT(D73:AQ73)-AR73</f>
        <v>0</v>
      </c>
      <c r="AU73" s="56" t="e">
        <f>ROUND(AT73/COUNT(D73:AQ73)*100,1)</f>
        <v>#DIV/0!</v>
      </c>
    </row>
    <row r="74" spans="1:47" ht="27.75" customHeight="1" thickBot="1">
      <c r="A74" s="490"/>
      <c r="B74" s="482"/>
      <c r="C74" s="108">
        <v>68</v>
      </c>
      <c r="D74" s="42" t="str">
        <f>IF(AND(②解答入力!$D74&lt;&gt;"",②解答入力!E74&lt;&gt;""),IF(②解答入力!$D74=②解答入力!E74,1,0),"")</f>
        <v/>
      </c>
      <c r="E74" s="43" t="str">
        <f>IF(AND(②解答入力!$D74&lt;&gt;"",②解答入力!F74&lt;&gt;""),IF(②解答入力!$D74=②解答入力!F74,1,0),"")</f>
        <v/>
      </c>
      <c r="F74" s="43" t="str">
        <f>IF(AND(②解答入力!$D74&lt;&gt;"",②解答入力!G74&lt;&gt;""),IF(②解答入力!$D74=②解答入力!G74,1,0),"")</f>
        <v/>
      </c>
      <c r="G74" s="43" t="str">
        <f>IF(AND(②解答入力!$D74&lt;&gt;"",②解答入力!H74&lt;&gt;""),IF(②解答入力!$D74=②解答入力!H74,1,0),"")</f>
        <v/>
      </c>
      <c r="H74" s="43" t="str">
        <f>IF(AND(②解答入力!$D74&lt;&gt;"",②解答入力!I74&lt;&gt;""),IF(②解答入力!$D74=②解答入力!I74,1,0),"")</f>
        <v/>
      </c>
      <c r="I74" s="43" t="str">
        <f>IF(AND(②解答入力!$D74&lt;&gt;"",②解答入力!J74&lt;&gt;""),IF(②解答入力!$D74=②解答入力!J74,1,0),"")</f>
        <v/>
      </c>
      <c r="J74" s="43" t="str">
        <f>IF(AND(②解答入力!$D74&lt;&gt;"",②解答入力!K74&lt;&gt;""),IF(②解答入力!$D74=②解答入力!K74,1,0),"")</f>
        <v/>
      </c>
      <c r="K74" s="43" t="str">
        <f>IF(AND(②解答入力!$D74&lt;&gt;"",②解答入力!L74&lt;&gt;""),IF(②解答入力!$D74=②解答入力!L74,1,0),"")</f>
        <v/>
      </c>
      <c r="L74" s="43" t="str">
        <f>IF(AND(②解答入力!$D74&lt;&gt;"",②解答入力!M74&lt;&gt;""),IF(②解答入力!$D74=②解答入力!M74,1,0),"")</f>
        <v/>
      </c>
      <c r="M74" s="43" t="str">
        <f>IF(AND(②解答入力!$D74&lt;&gt;"",②解答入力!N74&lt;&gt;""),IF(②解答入力!$D74=②解答入力!N74,1,0),"")</f>
        <v/>
      </c>
      <c r="N74" s="43" t="str">
        <f>IF(AND(②解答入力!$D74&lt;&gt;"",②解答入力!O74&lt;&gt;""),IF(②解答入力!$D74=②解答入力!O74,1,0),"")</f>
        <v/>
      </c>
      <c r="O74" s="43" t="str">
        <f>IF(AND(②解答入力!$D74&lt;&gt;"",②解答入力!P74&lt;&gt;""),IF(②解答入力!$D74=②解答入力!P74,1,0),"")</f>
        <v/>
      </c>
      <c r="P74" s="43" t="str">
        <f>IF(AND(②解答入力!$D74&lt;&gt;"",②解答入力!Q74&lt;&gt;""),IF(②解答入力!$D74=②解答入力!Q74,1,0),"")</f>
        <v/>
      </c>
      <c r="Q74" s="43" t="str">
        <f>IF(AND(②解答入力!$D74&lt;&gt;"",②解答入力!R74&lt;&gt;""),IF(②解答入力!$D74=②解答入力!R74,1,0),"")</f>
        <v/>
      </c>
      <c r="R74" s="43" t="str">
        <f>IF(AND(②解答入力!$D74&lt;&gt;"",②解答入力!S74&lt;&gt;""),IF(②解答入力!$D74=②解答入力!S74,1,0),"")</f>
        <v/>
      </c>
      <c r="S74" s="43" t="str">
        <f>IF(AND(②解答入力!$D74&lt;&gt;"",②解答入力!T74&lt;&gt;""),IF(②解答入力!$D74=②解答入力!T74,1,0),"")</f>
        <v/>
      </c>
      <c r="T74" s="43" t="str">
        <f>IF(AND(②解答入力!$D74&lt;&gt;"",②解答入力!U74&lt;&gt;""),IF(②解答入力!$D74=②解答入力!U74,1,0),"")</f>
        <v/>
      </c>
      <c r="U74" s="43" t="str">
        <f>IF(AND(②解答入力!$D74&lt;&gt;"",②解答入力!V74&lt;&gt;""),IF(②解答入力!$D74=②解答入力!V74,1,0),"")</f>
        <v/>
      </c>
      <c r="V74" s="43" t="str">
        <f>IF(AND(②解答入力!$D74&lt;&gt;"",②解答入力!W74&lt;&gt;""),IF(②解答入力!$D74=②解答入力!W74,1,0),"")</f>
        <v/>
      </c>
      <c r="W74" s="43" t="str">
        <f>IF(AND(②解答入力!$D74&lt;&gt;"",②解答入力!X74&lt;&gt;""),IF(②解答入力!$D74=②解答入力!X74,1,0),"")</f>
        <v/>
      </c>
      <c r="X74" s="43" t="str">
        <f>IF(AND(②解答入力!$D74&lt;&gt;"",②解答入力!Y74&lt;&gt;""),IF(②解答入力!$D74=②解答入力!Y74,1,0),"")</f>
        <v/>
      </c>
      <c r="Y74" s="43" t="str">
        <f>IF(AND(②解答入力!$D74&lt;&gt;"",②解答入力!Z74&lt;&gt;""),IF(②解答入力!$D74=②解答入力!Z74,1,0),"")</f>
        <v/>
      </c>
      <c r="Z74" s="43" t="str">
        <f>IF(AND(②解答入力!$D74&lt;&gt;"",②解答入力!AA74&lt;&gt;""),IF(②解答入力!$D74=②解答入力!AA74,1,0),"")</f>
        <v/>
      </c>
      <c r="AA74" s="43" t="str">
        <f>IF(AND(②解答入力!$D74&lt;&gt;"",②解答入力!AB74&lt;&gt;""),IF(②解答入力!$D74=②解答入力!AB74,1,0),"")</f>
        <v/>
      </c>
      <c r="AB74" s="43" t="str">
        <f>IF(AND(②解答入力!$D74&lt;&gt;"",②解答入力!AC74&lt;&gt;""),IF(②解答入力!$D74=②解答入力!AC74,1,0),"")</f>
        <v/>
      </c>
      <c r="AC74" s="43" t="str">
        <f>IF(AND(②解答入力!$D74&lt;&gt;"",②解答入力!AD74&lt;&gt;""),IF(②解答入力!$D74=②解答入力!AD74,1,0),"")</f>
        <v/>
      </c>
      <c r="AD74" s="43" t="str">
        <f>IF(AND(②解答入力!$D74&lt;&gt;"",②解答入力!AE74&lt;&gt;""),IF(②解答入力!$D74=②解答入力!AE74,1,0),"")</f>
        <v/>
      </c>
      <c r="AE74" s="43" t="str">
        <f>IF(AND(②解答入力!$D74&lt;&gt;"",②解答入力!AF74&lt;&gt;""),IF(②解答入力!$D74=②解答入力!AF74,1,0),"")</f>
        <v/>
      </c>
      <c r="AF74" s="43" t="str">
        <f>IF(AND(②解答入力!$D74&lt;&gt;"",②解答入力!AG74&lt;&gt;""),IF(②解答入力!$D74=②解答入力!AG74,1,0),"")</f>
        <v/>
      </c>
      <c r="AG74" s="43" t="str">
        <f>IF(AND(②解答入力!$D74&lt;&gt;"",②解答入力!AH74&lt;&gt;""),IF(②解答入力!$D74=②解答入力!AH74,1,0),"")</f>
        <v/>
      </c>
      <c r="AH74" s="43" t="str">
        <f>IF(AND(②解答入力!$D74&lt;&gt;"",②解答入力!AI74&lt;&gt;""),IF(②解答入力!$D74=②解答入力!AI74,1,0),"")</f>
        <v/>
      </c>
      <c r="AI74" s="43" t="str">
        <f>IF(AND(②解答入力!$D74&lt;&gt;"",②解答入力!AJ74&lt;&gt;""),IF(②解答入力!$D74=②解答入力!AJ74,1,0),"")</f>
        <v/>
      </c>
      <c r="AJ74" s="72" t="str">
        <f>IF(AND(②解答入力!$D74&lt;&gt;"",②解答入力!AK74&lt;&gt;""),IF(②解答入力!$D74=②解答入力!AK74,1,0),"")</f>
        <v/>
      </c>
      <c r="AK74" s="43" t="str">
        <f>IF(AND(②解答入力!$D74&lt;&gt;"",②解答入力!AL74&lt;&gt;""),IF(②解答入力!$D74=②解答入力!AL74,1,0),"")</f>
        <v/>
      </c>
      <c r="AL74" s="43" t="str">
        <f>IF(AND(②解答入力!$D74&lt;&gt;"",②解答入力!AM74&lt;&gt;""),IF(②解答入力!$D74=②解答入力!AM74,1,0),"")</f>
        <v/>
      </c>
      <c r="AM74" s="43" t="str">
        <f>IF(AND(②解答入力!$D74&lt;&gt;"",②解答入力!AN74&lt;&gt;""),IF(②解答入力!$D74=②解答入力!AN74,1,0),"")</f>
        <v/>
      </c>
      <c r="AN74" s="43" t="str">
        <f>IF(AND(②解答入力!$D74&lt;&gt;"",②解答入力!AO74&lt;&gt;""),IF(②解答入力!$D74=②解答入力!AO74,1,0),"")</f>
        <v/>
      </c>
      <c r="AO74" s="43" t="str">
        <f>IF(AND(②解答入力!$D74&lt;&gt;"",②解答入力!AP74&lt;&gt;""),IF(②解答入力!$D74=②解答入力!AP74,1,0),"")</f>
        <v/>
      </c>
      <c r="AP74" s="72" t="str">
        <f>IF(AND(②解答入力!$D74&lt;&gt;"",②解答入力!AQ74&lt;&gt;""),IF(②解答入力!$D74=②解答入力!AQ74,1,0),"")</f>
        <v/>
      </c>
      <c r="AQ74" s="90" t="str">
        <f>IF(AND(②解答入力!$D74&lt;&gt;"",②解答入力!AR74&lt;&gt;""),IF(②解答入力!$D74=②解答入力!AR74,1,0),"")</f>
        <v/>
      </c>
      <c r="AR74" s="40">
        <f>SUM(D74:AQ74)</f>
        <v>0</v>
      </c>
      <c r="AS74" s="48" t="e">
        <f>ROUND((AR74/COUNT(D74:AQ74)*100),1)</f>
        <v>#DIV/0!</v>
      </c>
      <c r="AT74" s="48">
        <f>COUNT(D74:AQ74)-AR74</f>
        <v>0</v>
      </c>
      <c r="AU74" s="41" t="e">
        <f>ROUND(AT74/COUNT(D74:AQ74)*100,1)</f>
        <v>#DIV/0!</v>
      </c>
    </row>
    <row r="75" spans="1:47" ht="15" customHeight="1">
      <c r="A75" s="490"/>
      <c r="B75" s="482"/>
      <c r="C75" s="112">
        <v>69</v>
      </c>
      <c r="D75" s="46" t="str">
        <f>IF(AND(②解答入力!$D75&lt;&gt;"",②解答入力!E75&lt;&gt;""),IF(②解答入力!$D75=②解答入力!E75,1,0),"")</f>
        <v/>
      </c>
      <c r="E75" s="47" t="str">
        <f>IF(AND(②解答入力!$D75&lt;&gt;"",②解答入力!F75&lt;&gt;""),IF(②解答入力!$D75=②解答入力!F75,1,0),"")</f>
        <v/>
      </c>
      <c r="F75" s="47" t="str">
        <f>IF(AND(②解答入力!$D75&lt;&gt;"",②解答入力!G75&lt;&gt;""),IF(②解答入力!$D75=②解答入力!G75,1,0),"")</f>
        <v/>
      </c>
      <c r="G75" s="47" t="str">
        <f>IF(AND(②解答入力!$D75&lt;&gt;"",②解答入力!H75&lt;&gt;""),IF(②解答入力!$D75=②解答入力!H75,1,0),"")</f>
        <v/>
      </c>
      <c r="H75" s="47" t="str">
        <f>IF(AND(②解答入力!$D75&lt;&gt;"",②解答入力!I75&lt;&gt;""),IF(②解答入力!$D75=②解答入力!I75,1,0),"")</f>
        <v/>
      </c>
      <c r="I75" s="47" t="str">
        <f>IF(AND(②解答入力!$D75&lt;&gt;"",②解答入力!J75&lt;&gt;""),IF(②解答入力!$D75=②解答入力!J75,1,0),"")</f>
        <v/>
      </c>
      <c r="J75" s="47" t="str">
        <f>IF(AND(②解答入力!$D75&lt;&gt;"",②解答入力!K75&lt;&gt;""),IF(②解答入力!$D75=②解答入力!K75,1,0),"")</f>
        <v/>
      </c>
      <c r="K75" s="47" t="str">
        <f>IF(AND(②解答入力!$D75&lt;&gt;"",②解答入力!L75&lt;&gt;""),IF(②解答入力!$D75=②解答入力!L75,1,0),"")</f>
        <v/>
      </c>
      <c r="L75" s="47" t="str">
        <f>IF(AND(②解答入力!$D75&lt;&gt;"",②解答入力!M75&lt;&gt;""),IF(②解答入力!$D75=②解答入力!M75,1,0),"")</f>
        <v/>
      </c>
      <c r="M75" s="47" t="str">
        <f>IF(AND(②解答入力!$D75&lt;&gt;"",②解答入力!N75&lt;&gt;""),IF(②解答入力!$D75=②解答入力!N75,1,0),"")</f>
        <v/>
      </c>
      <c r="N75" s="47" t="str">
        <f>IF(AND(②解答入力!$D75&lt;&gt;"",②解答入力!O75&lt;&gt;""),IF(②解答入力!$D75=②解答入力!O75,1,0),"")</f>
        <v/>
      </c>
      <c r="O75" s="47" t="str">
        <f>IF(AND(②解答入力!$D75&lt;&gt;"",②解答入力!P75&lt;&gt;""),IF(②解答入力!$D75=②解答入力!P75,1,0),"")</f>
        <v/>
      </c>
      <c r="P75" s="47" t="str">
        <f>IF(AND(②解答入力!$D75&lt;&gt;"",②解答入力!Q75&lt;&gt;""),IF(②解答入力!$D75=②解答入力!Q75,1,0),"")</f>
        <v/>
      </c>
      <c r="Q75" s="47" t="str">
        <f>IF(AND(②解答入力!$D75&lt;&gt;"",②解答入力!R75&lt;&gt;""),IF(②解答入力!$D75=②解答入力!R75,1,0),"")</f>
        <v/>
      </c>
      <c r="R75" s="47" t="str">
        <f>IF(AND(②解答入力!$D75&lt;&gt;"",②解答入力!S75&lt;&gt;""),IF(②解答入力!$D75=②解答入力!S75,1,0),"")</f>
        <v/>
      </c>
      <c r="S75" s="47" t="str">
        <f>IF(AND(②解答入力!$D75&lt;&gt;"",②解答入力!T75&lt;&gt;""),IF(②解答入力!$D75=②解答入力!T75,1,0),"")</f>
        <v/>
      </c>
      <c r="T75" s="47" t="str">
        <f>IF(AND(②解答入力!$D75&lt;&gt;"",②解答入力!U75&lt;&gt;""),IF(②解答入力!$D75=②解答入力!U75,1,0),"")</f>
        <v/>
      </c>
      <c r="U75" s="47" t="str">
        <f>IF(AND(②解答入力!$D75&lt;&gt;"",②解答入力!V75&lt;&gt;""),IF(②解答入力!$D75=②解答入力!V75,1,0),"")</f>
        <v/>
      </c>
      <c r="V75" s="47" t="str">
        <f>IF(AND(②解答入力!$D75&lt;&gt;"",②解答入力!W75&lt;&gt;""),IF(②解答入力!$D75=②解答入力!W75,1,0),"")</f>
        <v/>
      </c>
      <c r="W75" s="47" t="str">
        <f>IF(AND(②解答入力!$D75&lt;&gt;"",②解答入力!X75&lt;&gt;""),IF(②解答入力!$D75=②解答入力!X75,1,0),"")</f>
        <v/>
      </c>
      <c r="X75" s="47" t="str">
        <f>IF(AND(②解答入力!$D75&lt;&gt;"",②解答入力!Y75&lt;&gt;""),IF(②解答入力!$D75=②解答入力!Y75,1,0),"")</f>
        <v/>
      </c>
      <c r="Y75" s="47" t="str">
        <f>IF(AND(②解答入力!$D75&lt;&gt;"",②解答入力!Z75&lt;&gt;""),IF(②解答入力!$D75=②解答入力!Z75,1,0),"")</f>
        <v/>
      </c>
      <c r="Z75" s="47" t="str">
        <f>IF(AND(②解答入力!$D75&lt;&gt;"",②解答入力!AA75&lt;&gt;""),IF(②解答入力!$D75=②解答入力!AA75,1,0),"")</f>
        <v/>
      </c>
      <c r="AA75" s="47" t="str">
        <f>IF(AND(②解答入力!$D75&lt;&gt;"",②解答入力!AB75&lt;&gt;""),IF(②解答入力!$D75=②解答入力!AB75,1,0),"")</f>
        <v/>
      </c>
      <c r="AB75" s="47" t="str">
        <f>IF(AND(②解答入力!$D75&lt;&gt;"",②解答入力!AC75&lt;&gt;""),IF(②解答入力!$D75=②解答入力!AC75,1,0),"")</f>
        <v/>
      </c>
      <c r="AC75" s="47" t="str">
        <f>IF(AND(②解答入力!$D75&lt;&gt;"",②解答入力!AD75&lt;&gt;""),IF(②解答入力!$D75=②解答入力!AD75,1,0),"")</f>
        <v/>
      </c>
      <c r="AD75" s="47" t="str">
        <f>IF(AND(②解答入力!$D75&lt;&gt;"",②解答入力!AE75&lt;&gt;""),IF(②解答入力!$D75=②解答入力!AE75,1,0),"")</f>
        <v/>
      </c>
      <c r="AE75" s="47" t="str">
        <f>IF(AND(②解答入力!$D75&lt;&gt;"",②解答入力!AF75&lt;&gt;""),IF(②解答入力!$D75=②解答入力!AF75,1,0),"")</f>
        <v/>
      </c>
      <c r="AF75" s="47" t="str">
        <f>IF(AND(②解答入力!$D75&lt;&gt;"",②解答入力!AG75&lt;&gt;""),IF(②解答入力!$D75=②解答入力!AG75,1,0),"")</f>
        <v/>
      </c>
      <c r="AG75" s="47" t="str">
        <f>IF(AND(②解答入力!$D75&lt;&gt;"",②解答入力!AH75&lt;&gt;""),IF(②解答入力!$D75=②解答入力!AH75,1,0),"")</f>
        <v/>
      </c>
      <c r="AH75" s="47" t="str">
        <f>IF(AND(②解答入力!$D75&lt;&gt;"",②解答入力!AI75&lt;&gt;""),IF(②解答入力!$D75=②解答入力!AI75,1,0),"")</f>
        <v/>
      </c>
      <c r="AI75" s="47" t="str">
        <f>IF(AND(②解答入力!$D75&lt;&gt;"",②解答入力!AJ75&lt;&gt;""),IF(②解答入力!$D75=②解答入力!AJ75,1,0),"")</f>
        <v/>
      </c>
      <c r="AJ75" s="74" t="str">
        <f>IF(AND(②解答入力!$D75&lt;&gt;"",②解答入力!AK75&lt;&gt;""),IF(②解答入力!$D75=②解答入力!AK75,1,0),"")</f>
        <v/>
      </c>
      <c r="AK75" s="47" t="str">
        <f>IF(AND(②解答入力!$D75&lt;&gt;"",②解答入力!AL75&lt;&gt;""),IF(②解答入力!$D75=②解答入力!AL75,1,0),"")</f>
        <v/>
      </c>
      <c r="AL75" s="47" t="str">
        <f>IF(AND(②解答入力!$D75&lt;&gt;"",②解答入力!AM75&lt;&gt;""),IF(②解答入力!$D75=②解答入力!AM75,1,0),"")</f>
        <v/>
      </c>
      <c r="AM75" s="47" t="str">
        <f>IF(AND(②解答入力!$D75&lt;&gt;"",②解答入力!AN75&lt;&gt;""),IF(②解答入力!$D75=②解答入力!AN75,1,0),"")</f>
        <v/>
      </c>
      <c r="AN75" s="47" t="str">
        <f>IF(AND(②解答入力!$D75&lt;&gt;"",②解答入力!AO75&lt;&gt;""),IF(②解答入力!$D75=②解答入力!AO75,1,0),"")</f>
        <v/>
      </c>
      <c r="AO75" s="47" t="str">
        <f>IF(AND(②解答入力!$D75&lt;&gt;"",②解答入力!AP75&lt;&gt;""),IF(②解答入力!$D75=②解答入力!AP75,1,0),"")</f>
        <v/>
      </c>
      <c r="AP75" s="74" t="str">
        <f>IF(AND(②解答入力!$D75&lt;&gt;"",②解答入力!AQ75&lt;&gt;""),IF(②解答入力!$D75=②解答入力!AQ75,1,0),"")</f>
        <v/>
      </c>
      <c r="AQ75" s="92" t="str">
        <f>IF(AND(②解答入力!$D75&lt;&gt;"",②解答入力!AR75&lt;&gt;""),IF(②解答入力!$D75=②解答入力!AR75,1,0),"")</f>
        <v/>
      </c>
      <c r="AR75" s="46">
        <f t="shared" si="4"/>
        <v>0</v>
      </c>
      <c r="AS75" s="47" t="e">
        <f t="shared" si="5"/>
        <v>#DIV/0!</v>
      </c>
      <c r="AT75" s="47">
        <f t="shared" si="6"/>
        <v>0</v>
      </c>
      <c r="AU75" s="97" t="e">
        <f t="shared" si="7"/>
        <v>#DIV/0!</v>
      </c>
    </row>
    <row r="76" spans="1:47" ht="15" customHeight="1">
      <c r="A76" s="490"/>
      <c r="B76" s="482"/>
      <c r="C76" s="107">
        <v>70</v>
      </c>
      <c r="D76" s="36" t="str">
        <f>IF(AND(②解答入力!$D76&lt;&gt;"",②解答入力!E76&lt;&gt;""),IF(②解答入力!$D76=②解答入力!E76,1,0),"")</f>
        <v/>
      </c>
      <c r="E76" s="37" t="str">
        <f>IF(AND(②解答入力!$D76&lt;&gt;"",②解答入力!F76&lt;&gt;""),IF(②解答入力!$D76=②解答入力!F76,1,0),"")</f>
        <v/>
      </c>
      <c r="F76" s="37" t="str">
        <f>IF(AND(②解答入力!$D76&lt;&gt;"",②解答入力!G76&lt;&gt;""),IF(②解答入力!$D76=②解答入力!G76,1,0),"")</f>
        <v/>
      </c>
      <c r="G76" s="37" t="str">
        <f>IF(AND(②解答入力!$D76&lt;&gt;"",②解答入力!H76&lt;&gt;""),IF(②解答入力!$D76=②解答入力!H76,1,0),"")</f>
        <v/>
      </c>
      <c r="H76" s="37" t="str">
        <f>IF(AND(②解答入力!$D76&lt;&gt;"",②解答入力!I76&lt;&gt;""),IF(②解答入力!$D76=②解答入力!I76,1,0),"")</f>
        <v/>
      </c>
      <c r="I76" s="37" t="str">
        <f>IF(AND(②解答入力!$D76&lt;&gt;"",②解答入力!J76&lt;&gt;""),IF(②解答入力!$D76=②解答入力!J76,1,0),"")</f>
        <v/>
      </c>
      <c r="J76" s="37" t="str">
        <f>IF(AND(②解答入力!$D76&lt;&gt;"",②解答入力!K76&lt;&gt;""),IF(②解答入力!$D76=②解答入力!K76,1,0),"")</f>
        <v/>
      </c>
      <c r="K76" s="37" t="str">
        <f>IF(AND(②解答入力!$D76&lt;&gt;"",②解答入力!L76&lt;&gt;""),IF(②解答入力!$D76=②解答入力!L76,1,0),"")</f>
        <v/>
      </c>
      <c r="L76" s="37" t="str">
        <f>IF(AND(②解答入力!$D76&lt;&gt;"",②解答入力!M76&lt;&gt;""),IF(②解答入力!$D76=②解答入力!M76,1,0),"")</f>
        <v/>
      </c>
      <c r="M76" s="37" t="str">
        <f>IF(AND(②解答入力!$D76&lt;&gt;"",②解答入力!N76&lt;&gt;""),IF(②解答入力!$D76=②解答入力!N76,1,0),"")</f>
        <v/>
      </c>
      <c r="N76" s="37" t="str">
        <f>IF(AND(②解答入力!$D76&lt;&gt;"",②解答入力!O76&lt;&gt;""),IF(②解答入力!$D76=②解答入力!O76,1,0),"")</f>
        <v/>
      </c>
      <c r="O76" s="37" t="str">
        <f>IF(AND(②解答入力!$D76&lt;&gt;"",②解答入力!P76&lt;&gt;""),IF(②解答入力!$D76=②解答入力!P76,1,0),"")</f>
        <v/>
      </c>
      <c r="P76" s="37" t="str">
        <f>IF(AND(②解答入力!$D76&lt;&gt;"",②解答入力!Q76&lt;&gt;""),IF(②解答入力!$D76=②解答入力!Q76,1,0),"")</f>
        <v/>
      </c>
      <c r="Q76" s="37" t="str">
        <f>IF(AND(②解答入力!$D76&lt;&gt;"",②解答入力!R76&lt;&gt;""),IF(②解答入力!$D76=②解答入力!R76,1,0),"")</f>
        <v/>
      </c>
      <c r="R76" s="37" t="str">
        <f>IF(AND(②解答入力!$D76&lt;&gt;"",②解答入力!S76&lt;&gt;""),IF(②解答入力!$D76=②解答入力!S76,1,0),"")</f>
        <v/>
      </c>
      <c r="S76" s="37" t="str">
        <f>IF(AND(②解答入力!$D76&lt;&gt;"",②解答入力!T76&lt;&gt;""),IF(②解答入力!$D76=②解答入力!T76,1,0),"")</f>
        <v/>
      </c>
      <c r="T76" s="37" t="str">
        <f>IF(AND(②解答入力!$D76&lt;&gt;"",②解答入力!U76&lt;&gt;""),IF(②解答入力!$D76=②解答入力!U76,1,0),"")</f>
        <v/>
      </c>
      <c r="U76" s="37" t="str">
        <f>IF(AND(②解答入力!$D76&lt;&gt;"",②解答入力!V76&lt;&gt;""),IF(②解答入力!$D76=②解答入力!V76,1,0),"")</f>
        <v/>
      </c>
      <c r="V76" s="37" t="str">
        <f>IF(AND(②解答入力!$D76&lt;&gt;"",②解答入力!W76&lt;&gt;""),IF(②解答入力!$D76=②解答入力!W76,1,0),"")</f>
        <v/>
      </c>
      <c r="W76" s="37" t="str">
        <f>IF(AND(②解答入力!$D76&lt;&gt;"",②解答入力!X76&lt;&gt;""),IF(②解答入力!$D76=②解答入力!X76,1,0),"")</f>
        <v/>
      </c>
      <c r="X76" s="37" t="str">
        <f>IF(AND(②解答入力!$D76&lt;&gt;"",②解答入力!Y76&lt;&gt;""),IF(②解答入力!$D76=②解答入力!Y76,1,0),"")</f>
        <v/>
      </c>
      <c r="Y76" s="37" t="str">
        <f>IF(AND(②解答入力!$D76&lt;&gt;"",②解答入力!Z76&lt;&gt;""),IF(②解答入力!$D76=②解答入力!Z76,1,0),"")</f>
        <v/>
      </c>
      <c r="Z76" s="37" t="str">
        <f>IF(AND(②解答入力!$D76&lt;&gt;"",②解答入力!AA76&lt;&gt;""),IF(②解答入力!$D76=②解答入力!AA76,1,0),"")</f>
        <v/>
      </c>
      <c r="AA76" s="37" t="str">
        <f>IF(AND(②解答入力!$D76&lt;&gt;"",②解答入力!AB76&lt;&gt;""),IF(②解答入力!$D76=②解答入力!AB76,1,0),"")</f>
        <v/>
      </c>
      <c r="AB76" s="37" t="str">
        <f>IF(AND(②解答入力!$D76&lt;&gt;"",②解答入力!AC76&lt;&gt;""),IF(②解答入力!$D76=②解答入力!AC76,1,0),"")</f>
        <v/>
      </c>
      <c r="AC76" s="37" t="str">
        <f>IF(AND(②解答入力!$D76&lt;&gt;"",②解答入力!AD76&lt;&gt;""),IF(②解答入力!$D76=②解答入力!AD76,1,0),"")</f>
        <v/>
      </c>
      <c r="AD76" s="37" t="str">
        <f>IF(AND(②解答入力!$D76&lt;&gt;"",②解答入力!AE76&lt;&gt;""),IF(②解答入力!$D76=②解答入力!AE76,1,0),"")</f>
        <v/>
      </c>
      <c r="AE76" s="37" t="str">
        <f>IF(AND(②解答入力!$D76&lt;&gt;"",②解答入力!AF76&lt;&gt;""),IF(②解答入力!$D76=②解答入力!AF76,1,0),"")</f>
        <v/>
      </c>
      <c r="AF76" s="37" t="str">
        <f>IF(AND(②解答入力!$D76&lt;&gt;"",②解答入力!AG76&lt;&gt;""),IF(②解答入力!$D76=②解答入力!AG76,1,0),"")</f>
        <v/>
      </c>
      <c r="AG76" s="37" t="str">
        <f>IF(AND(②解答入力!$D76&lt;&gt;"",②解答入力!AH76&lt;&gt;""),IF(②解答入力!$D76=②解答入力!AH76,1,0),"")</f>
        <v/>
      </c>
      <c r="AH76" s="37" t="str">
        <f>IF(AND(②解答入力!$D76&lt;&gt;"",②解答入力!AI76&lt;&gt;""),IF(②解答入力!$D76=②解答入力!AI76,1,0),"")</f>
        <v/>
      </c>
      <c r="AI76" s="37" t="str">
        <f>IF(AND(②解答入力!$D76&lt;&gt;"",②解答入力!AJ76&lt;&gt;""),IF(②解答入力!$D76=②解答入力!AJ76,1,0),"")</f>
        <v/>
      </c>
      <c r="AJ76" s="70" t="str">
        <f>IF(AND(②解答入力!$D76&lt;&gt;"",②解答入力!AK76&lt;&gt;""),IF(②解答入力!$D76=②解答入力!AK76,1,0),"")</f>
        <v/>
      </c>
      <c r="AK76" s="37" t="str">
        <f>IF(AND(②解答入力!$D76&lt;&gt;"",②解答入力!AL76&lt;&gt;""),IF(②解答入力!$D76=②解答入力!AL76,1,0),"")</f>
        <v/>
      </c>
      <c r="AL76" s="37" t="str">
        <f>IF(AND(②解答入力!$D76&lt;&gt;"",②解答入力!AM76&lt;&gt;""),IF(②解答入力!$D76=②解答入力!AM76,1,0),"")</f>
        <v/>
      </c>
      <c r="AM76" s="37" t="str">
        <f>IF(AND(②解答入力!$D76&lt;&gt;"",②解答入力!AN76&lt;&gt;""),IF(②解答入力!$D76=②解答入力!AN76,1,0),"")</f>
        <v/>
      </c>
      <c r="AN76" s="37" t="str">
        <f>IF(AND(②解答入力!$D76&lt;&gt;"",②解答入力!AO76&lt;&gt;""),IF(②解答入力!$D76=②解答入力!AO76,1,0),"")</f>
        <v/>
      </c>
      <c r="AO76" s="37" t="str">
        <f>IF(AND(②解答入力!$D76&lt;&gt;"",②解答入力!AP76&lt;&gt;""),IF(②解答入力!$D76=②解答入力!AP76,1,0),"")</f>
        <v/>
      </c>
      <c r="AP76" s="70" t="str">
        <f>IF(AND(②解答入力!$D76&lt;&gt;"",②解答入力!AQ76&lt;&gt;""),IF(②解答入力!$D76=②解答入力!AQ76,1,0),"")</f>
        <v/>
      </c>
      <c r="AQ76" s="86" t="str">
        <f>IF(AND(②解答入力!$D76&lt;&gt;"",②解答入力!AR76&lt;&gt;""),IF(②解答入力!$D76=②解答入力!AR76,1,0),"")</f>
        <v/>
      </c>
      <c r="AR76" s="36">
        <f t="shared" si="4"/>
        <v>0</v>
      </c>
      <c r="AS76" s="37" t="e">
        <f t="shared" si="5"/>
        <v>#DIV/0!</v>
      </c>
      <c r="AT76" s="37">
        <f t="shared" si="6"/>
        <v>0</v>
      </c>
      <c r="AU76" s="56" t="e">
        <f t="shared" si="7"/>
        <v>#DIV/0!</v>
      </c>
    </row>
    <row r="77" spans="1:47" ht="15" customHeight="1">
      <c r="A77" s="490"/>
      <c r="B77" s="482"/>
      <c r="C77" s="107">
        <v>71</v>
      </c>
      <c r="D77" s="36" t="str">
        <f>IF(AND(②解答入力!$D77&lt;&gt;"",②解答入力!E77&lt;&gt;""),IF(②解答入力!$D77=②解答入力!E77,1,0),"")</f>
        <v/>
      </c>
      <c r="E77" s="37" t="str">
        <f>IF(AND(②解答入力!$D77&lt;&gt;"",②解答入力!F77&lt;&gt;""),IF(②解答入力!$D77=②解答入力!F77,1,0),"")</f>
        <v/>
      </c>
      <c r="F77" s="37" t="str">
        <f>IF(AND(②解答入力!$D77&lt;&gt;"",②解答入力!G77&lt;&gt;""),IF(②解答入力!$D77=②解答入力!G77,1,0),"")</f>
        <v/>
      </c>
      <c r="G77" s="37" t="str">
        <f>IF(AND(②解答入力!$D77&lt;&gt;"",②解答入力!H77&lt;&gt;""),IF(②解答入力!$D77=②解答入力!H77,1,0),"")</f>
        <v/>
      </c>
      <c r="H77" s="37" t="str">
        <f>IF(AND(②解答入力!$D77&lt;&gt;"",②解答入力!I77&lt;&gt;""),IF(②解答入力!$D77=②解答入力!I77,1,0),"")</f>
        <v/>
      </c>
      <c r="I77" s="37" t="str">
        <f>IF(AND(②解答入力!$D77&lt;&gt;"",②解答入力!J77&lt;&gt;""),IF(②解答入力!$D77=②解答入力!J77,1,0),"")</f>
        <v/>
      </c>
      <c r="J77" s="37" t="str">
        <f>IF(AND(②解答入力!$D77&lt;&gt;"",②解答入力!K77&lt;&gt;""),IF(②解答入力!$D77=②解答入力!K77,1,0),"")</f>
        <v/>
      </c>
      <c r="K77" s="37" t="str">
        <f>IF(AND(②解答入力!$D77&lt;&gt;"",②解答入力!L77&lt;&gt;""),IF(②解答入力!$D77=②解答入力!L77,1,0),"")</f>
        <v/>
      </c>
      <c r="L77" s="37" t="str">
        <f>IF(AND(②解答入力!$D77&lt;&gt;"",②解答入力!M77&lt;&gt;""),IF(②解答入力!$D77=②解答入力!M77,1,0),"")</f>
        <v/>
      </c>
      <c r="M77" s="37" t="str">
        <f>IF(AND(②解答入力!$D77&lt;&gt;"",②解答入力!N77&lt;&gt;""),IF(②解答入力!$D77=②解答入力!N77,1,0),"")</f>
        <v/>
      </c>
      <c r="N77" s="37" t="str">
        <f>IF(AND(②解答入力!$D77&lt;&gt;"",②解答入力!O77&lt;&gt;""),IF(②解答入力!$D77=②解答入力!O77,1,0),"")</f>
        <v/>
      </c>
      <c r="O77" s="37" t="str">
        <f>IF(AND(②解答入力!$D77&lt;&gt;"",②解答入力!P77&lt;&gt;""),IF(②解答入力!$D77=②解答入力!P77,1,0),"")</f>
        <v/>
      </c>
      <c r="P77" s="37" t="str">
        <f>IF(AND(②解答入力!$D77&lt;&gt;"",②解答入力!Q77&lt;&gt;""),IF(②解答入力!$D77=②解答入力!Q77,1,0),"")</f>
        <v/>
      </c>
      <c r="Q77" s="37" t="str">
        <f>IF(AND(②解答入力!$D77&lt;&gt;"",②解答入力!R77&lt;&gt;""),IF(②解答入力!$D77=②解答入力!R77,1,0),"")</f>
        <v/>
      </c>
      <c r="R77" s="37" t="str">
        <f>IF(AND(②解答入力!$D77&lt;&gt;"",②解答入力!S77&lt;&gt;""),IF(②解答入力!$D77=②解答入力!S77,1,0),"")</f>
        <v/>
      </c>
      <c r="S77" s="37" t="str">
        <f>IF(AND(②解答入力!$D77&lt;&gt;"",②解答入力!T77&lt;&gt;""),IF(②解答入力!$D77=②解答入力!T77,1,0),"")</f>
        <v/>
      </c>
      <c r="T77" s="37" t="str">
        <f>IF(AND(②解答入力!$D77&lt;&gt;"",②解答入力!U77&lt;&gt;""),IF(②解答入力!$D77=②解答入力!U77,1,0),"")</f>
        <v/>
      </c>
      <c r="U77" s="37" t="str">
        <f>IF(AND(②解答入力!$D77&lt;&gt;"",②解答入力!V77&lt;&gt;""),IF(②解答入力!$D77=②解答入力!V77,1,0),"")</f>
        <v/>
      </c>
      <c r="V77" s="37" t="str">
        <f>IF(AND(②解答入力!$D77&lt;&gt;"",②解答入力!W77&lt;&gt;""),IF(②解答入力!$D77=②解答入力!W77,1,0),"")</f>
        <v/>
      </c>
      <c r="W77" s="37" t="str">
        <f>IF(AND(②解答入力!$D77&lt;&gt;"",②解答入力!X77&lt;&gt;""),IF(②解答入力!$D77=②解答入力!X77,1,0),"")</f>
        <v/>
      </c>
      <c r="X77" s="37" t="str">
        <f>IF(AND(②解答入力!$D77&lt;&gt;"",②解答入力!Y77&lt;&gt;""),IF(②解答入力!$D77=②解答入力!Y77,1,0),"")</f>
        <v/>
      </c>
      <c r="Y77" s="37" t="str">
        <f>IF(AND(②解答入力!$D77&lt;&gt;"",②解答入力!Z77&lt;&gt;""),IF(②解答入力!$D77=②解答入力!Z77,1,0),"")</f>
        <v/>
      </c>
      <c r="Z77" s="37" t="str">
        <f>IF(AND(②解答入力!$D77&lt;&gt;"",②解答入力!AA77&lt;&gt;""),IF(②解答入力!$D77=②解答入力!AA77,1,0),"")</f>
        <v/>
      </c>
      <c r="AA77" s="37" t="str">
        <f>IF(AND(②解答入力!$D77&lt;&gt;"",②解答入力!AB77&lt;&gt;""),IF(②解答入力!$D77=②解答入力!AB77,1,0),"")</f>
        <v/>
      </c>
      <c r="AB77" s="37" t="str">
        <f>IF(AND(②解答入力!$D77&lt;&gt;"",②解答入力!AC77&lt;&gt;""),IF(②解答入力!$D77=②解答入力!AC77,1,0),"")</f>
        <v/>
      </c>
      <c r="AC77" s="37" t="str">
        <f>IF(AND(②解答入力!$D77&lt;&gt;"",②解答入力!AD77&lt;&gt;""),IF(②解答入力!$D77=②解答入力!AD77,1,0),"")</f>
        <v/>
      </c>
      <c r="AD77" s="37" t="str">
        <f>IF(AND(②解答入力!$D77&lt;&gt;"",②解答入力!AE77&lt;&gt;""),IF(②解答入力!$D77=②解答入力!AE77,1,0),"")</f>
        <v/>
      </c>
      <c r="AE77" s="37" t="str">
        <f>IF(AND(②解答入力!$D77&lt;&gt;"",②解答入力!AF77&lt;&gt;""),IF(②解答入力!$D77=②解答入力!AF77,1,0),"")</f>
        <v/>
      </c>
      <c r="AF77" s="37" t="str">
        <f>IF(AND(②解答入力!$D77&lt;&gt;"",②解答入力!AG77&lt;&gt;""),IF(②解答入力!$D77=②解答入力!AG77,1,0),"")</f>
        <v/>
      </c>
      <c r="AG77" s="37" t="str">
        <f>IF(AND(②解答入力!$D77&lt;&gt;"",②解答入力!AH77&lt;&gt;""),IF(②解答入力!$D77=②解答入力!AH77,1,0),"")</f>
        <v/>
      </c>
      <c r="AH77" s="37" t="str">
        <f>IF(AND(②解答入力!$D77&lt;&gt;"",②解答入力!AI77&lt;&gt;""),IF(②解答入力!$D77=②解答入力!AI77,1,0),"")</f>
        <v/>
      </c>
      <c r="AI77" s="37" t="str">
        <f>IF(AND(②解答入力!$D77&lt;&gt;"",②解答入力!AJ77&lt;&gt;""),IF(②解答入力!$D77=②解答入力!AJ77,1,0),"")</f>
        <v/>
      </c>
      <c r="AJ77" s="70" t="str">
        <f>IF(AND(②解答入力!$D77&lt;&gt;"",②解答入力!AK77&lt;&gt;""),IF(②解答入力!$D77=②解答入力!AK77,1,0),"")</f>
        <v/>
      </c>
      <c r="AK77" s="37" t="str">
        <f>IF(AND(②解答入力!$D77&lt;&gt;"",②解答入力!AL77&lt;&gt;""),IF(②解答入力!$D77=②解答入力!AL77,1,0),"")</f>
        <v/>
      </c>
      <c r="AL77" s="37" t="str">
        <f>IF(AND(②解答入力!$D77&lt;&gt;"",②解答入力!AM77&lt;&gt;""),IF(②解答入力!$D77=②解答入力!AM77,1,0),"")</f>
        <v/>
      </c>
      <c r="AM77" s="37" t="str">
        <f>IF(AND(②解答入力!$D77&lt;&gt;"",②解答入力!AN77&lt;&gt;""),IF(②解答入力!$D77=②解答入力!AN77,1,0),"")</f>
        <v/>
      </c>
      <c r="AN77" s="37" t="str">
        <f>IF(AND(②解答入力!$D77&lt;&gt;"",②解答入力!AO77&lt;&gt;""),IF(②解答入力!$D77=②解答入力!AO77,1,0),"")</f>
        <v/>
      </c>
      <c r="AO77" s="37" t="str">
        <f>IF(AND(②解答入力!$D77&lt;&gt;"",②解答入力!AP77&lt;&gt;""),IF(②解答入力!$D77=②解答入力!AP77,1,0),"")</f>
        <v/>
      </c>
      <c r="AP77" s="70" t="str">
        <f>IF(AND(②解答入力!$D77&lt;&gt;"",②解答入力!AQ77&lt;&gt;""),IF(②解答入力!$D77=②解答入力!AQ77,1,0),"")</f>
        <v/>
      </c>
      <c r="AQ77" s="86" t="str">
        <f>IF(AND(②解答入力!$D77&lt;&gt;"",②解答入力!AR77&lt;&gt;""),IF(②解答入力!$D77=②解答入力!AR77,1,0),"")</f>
        <v/>
      </c>
      <c r="AR77" s="36">
        <f t="shared" si="4"/>
        <v>0</v>
      </c>
      <c r="AS77" s="37" t="e">
        <f t="shared" si="5"/>
        <v>#DIV/0!</v>
      </c>
      <c r="AT77" s="37">
        <f t="shared" si="6"/>
        <v>0</v>
      </c>
      <c r="AU77" s="56" t="e">
        <f t="shared" si="7"/>
        <v>#DIV/0!</v>
      </c>
    </row>
    <row r="78" spans="1:47" ht="15" customHeight="1">
      <c r="A78" s="490"/>
      <c r="B78" s="482"/>
      <c r="C78" s="110">
        <v>72</v>
      </c>
      <c r="D78" s="38" t="str">
        <f>IF(AND(②解答入力!$D78&lt;&gt;"",②解答入力!E78&lt;&gt;""),IF(②解答入力!$D78=②解答入力!E78,1,0),"")</f>
        <v/>
      </c>
      <c r="E78" s="39" t="str">
        <f>IF(AND(②解答入力!$D78&lt;&gt;"",②解答入力!F78&lt;&gt;""),IF(②解答入力!$D78=②解答入力!F78,1,0),"")</f>
        <v/>
      </c>
      <c r="F78" s="39" t="str">
        <f>IF(AND(②解答入力!$D78&lt;&gt;"",②解答入力!G78&lt;&gt;""),IF(②解答入力!$D78=②解答入力!G78,1,0),"")</f>
        <v/>
      </c>
      <c r="G78" s="39" t="str">
        <f>IF(AND(②解答入力!$D78&lt;&gt;"",②解答入力!H78&lt;&gt;""),IF(②解答入力!$D78=②解答入力!H78,1,0),"")</f>
        <v/>
      </c>
      <c r="H78" s="39" t="str">
        <f>IF(AND(②解答入力!$D78&lt;&gt;"",②解答入力!I78&lt;&gt;""),IF(②解答入力!$D78=②解答入力!I78,1,0),"")</f>
        <v/>
      </c>
      <c r="I78" s="39" t="str">
        <f>IF(AND(②解答入力!$D78&lt;&gt;"",②解答入力!J78&lt;&gt;""),IF(②解答入力!$D78=②解答入力!J78,1,0),"")</f>
        <v/>
      </c>
      <c r="J78" s="39" t="str">
        <f>IF(AND(②解答入力!$D78&lt;&gt;"",②解答入力!K78&lt;&gt;""),IF(②解答入力!$D78=②解答入力!K78,1,0),"")</f>
        <v/>
      </c>
      <c r="K78" s="39" t="str">
        <f>IF(AND(②解答入力!$D78&lt;&gt;"",②解答入力!L78&lt;&gt;""),IF(②解答入力!$D78=②解答入力!L78,1,0),"")</f>
        <v/>
      </c>
      <c r="L78" s="39" t="str">
        <f>IF(AND(②解答入力!$D78&lt;&gt;"",②解答入力!M78&lt;&gt;""),IF(②解答入力!$D78=②解答入力!M78,1,0),"")</f>
        <v/>
      </c>
      <c r="M78" s="39" t="str">
        <f>IF(AND(②解答入力!$D78&lt;&gt;"",②解答入力!N78&lt;&gt;""),IF(②解答入力!$D78=②解答入力!N78,1,0),"")</f>
        <v/>
      </c>
      <c r="N78" s="39" t="str">
        <f>IF(AND(②解答入力!$D78&lt;&gt;"",②解答入力!O78&lt;&gt;""),IF(②解答入力!$D78=②解答入力!O78,1,0),"")</f>
        <v/>
      </c>
      <c r="O78" s="39" t="str">
        <f>IF(AND(②解答入力!$D78&lt;&gt;"",②解答入力!P78&lt;&gt;""),IF(②解答入力!$D78=②解答入力!P78,1,0),"")</f>
        <v/>
      </c>
      <c r="P78" s="39" t="str">
        <f>IF(AND(②解答入力!$D78&lt;&gt;"",②解答入力!Q78&lt;&gt;""),IF(②解答入力!$D78=②解答入力!Q78,1,0),"")</f>
        <v/>
      </c>
      <c r="Q78" s="39" t="str">
        <f>IF(AND(②解答入力!$D78&lt;&gt;"",②解答入力!R78&lt;&gt;""),IF(②解答入力!$D78=②解答入力!R78,1,0),"")</f>
        <v/>
      </c>
      <c r="R78" s="39" t="str">
        <f>IF(AND(②解答入力!$D78&lt;&gt;"",②解答入力!S78&lt;&gt;""),IF(②解答入力!$D78=②解答入力!S78,1,0),"")</f>
        <v/>
      </c>
      <c r="S78" s="39" t="str">
        <f>IF(AND(②解答入力!$D78&lt;&gt;"",②解答入力!T78&lt;&gt;""),IF(②解答入力!$D78=②解答入力!T78,1,0),"")</f>
        <v/>
      </c>
      <c r="T78" s="39" t="str">
        <f>IF(AND(②解答入力!$D78&lt;&gt;"",②解答入力!U78&lt;&gt;""),IF(②解答入力!$D78=②解答入力!U78,1,0),"")</f>
        <v/>
      </c>
      <c r="U78" s="39" t="str">
        <f>IF(AND(②解答入力!$D78&lt;&gt;"",②解答入力!V78&lt;&gt;""),IF(②解答入力!$D78=②解答入力!V78,1,0),"")</f>
        <v/>
      </c>
      <c r="V78" s="39" t="str">
        <f>IF(AND(②解答入力!$D78&lt;&gt;"",②解答入力!W78&lt;&gt;""),IF(②解答入力!$D78=②解答入力!W78,1,0),"")</f>
        <v/>
      </c>
      <c r="W78" s="39" t="str">
        <f>IF(AND(②解答入力!$D78&lt;&gt;"",②解答入力!X78&lt;&gt;""),IF(②解答入力!$D78=②解答入力!X78,1,0),"")</f>
        <v/>
      </c>
      <c r="X78" s="39" t="str">
        <f>IF(AND(②解答入力!$D78&lt;&gt;"",②解答入力!Y78&lt;&gt;""),IF(②解答入力!$D78=②解答入力!Y78,1,0),"")</f>
        <v/>
      </c>
      <c r="Y78" s="39" t="str">
        <f>IF(AND(②解答入力!$D78&lt;&gt;"",②解答入力!Z78&lt;&gt;""),IF(②解答入力!$D78=②解答入力!Z78,1,0),"")</f>
        <v/>
      </c>
      <c r="Z78" s="39" t="str">
        <f>IF(AND(②解答入力!$D78&lt;&gt;"",②解答入力!AA78&lt;&gt;""),IF(②解答入力!$D78=②解答入力!AA78,1,0),"")</f>
        <v/>
      </c>
      <c r="AA78" s="39" t="str">
        <f>IF(AND(②解答入力!$D78&lt;&gt;"",②解答入力!AB78&lt;&gt;""),IF(②解答入力!$D78=②解答入力!AB78,1,0),"")</f>
        <v/>
      </c>
      <c r="AB78" s="39" t="str">
        <f>IF(AND(②解答入力!$D78&lt;&gt;"",②解答入力!AC78&lt;&gt;""),IF(②解答入力!$D78=②解答入力!AC78,1,0),"")</f>
        <v/>
      </c>
      <c r="AC78" s="39" t="str">
        <f>IF(AND(②解答入力!$D78&lt;&gt;"",②解答入力!AD78&lt;&gt;""),IF(②解答入力!$D78=②解答入力!AD78,1,0),"")</f>
        <v/>
      </c>
      <c r="AD78" s="39" t="str">
        <f>IF(AND(②解答入力!$D78&lt;&gt;"",②解答入力!AE78&lt;&gt;""),IF(②解答入力!$D78=②解答入力!AE78,1,0),"")</f>
        <v/>
      </c>
      <c r="AE78" s="39" t="str">
        <f>IF(AND(②解答入力!$D78&lt;&gt;"",②解答入力!AF78&lt;&gt;""),IF(②解答入力!$D78=②解答入力!AF78,1,0),"")</f>
        <v/>
      </c>
      <c r="AF78" s="39" t="str">
        <f>IF(AND(②解答入力!$D78&lt;&gt;"",②解答入力!AG78&lt;&gt;""),IF(②解答入力!$D78=②解答入力!AG78,1,0),"")</f>
        <v/>
      </c>
      <c r="AG78" s="39" t="str">
        <f>IF(AND(②解答入力!$D78&lt;&gt;"",②解答入力!AH78&lt;&gt;""),IF(②解答入力!$D78=②解答入力!AH78,1,0),"")</f>
        <v/>
      </c>
      <c r="AH78" s="39" t="str">
        <f>IF(AND(②解答入力!$D78&lt;&gt;"",②解答入力!AI78&lt;&gt;""),IF(②解答入力!$D78=②解答入力!AI78,1,0),"")</f>
        <v/>
      </c>
      <c r="AI78" s="39" t="str">
        <f>IF(AND(②解答入力!$D78&lt;&gt;"",②解答入力!AJ78&lt;&gt;""),IF(②解答入力!$D78=②解答入力!AJ78,1,0),"")</f>
        <v/>
      </c>
      <c r="AJ78" s="71" t="str">
        <f>IF(AND(②解答入力!$D78&lt;&gt;"",②解答入力!AK78&lt;&gt;""),IF(②解答入力!$D78=②解答入力!AK78,1,0),"")</f>
        <v/>
      </c>
      <c r="AK78" s="39" t="str">
        <f>IF(AND(②解答入力!$D78&lt;&gt;"",②解答入力!AL78&lt;&gt;""),IF(②解答入力!$D78=②解答入力!AL78,1,0),"")</f>
        <v/>
      </c>
      <c r="AL78" s="39" t="str">
        <f>IF(AND(②解答入力!$D78&lt;&gt;"",②解答入力!AM78&lt;&gt;""),IF(②解答入力!$D78=②解答入力!AM78,1,0),"")</f>
        <v/>
      </c>
      <c r="AM78" s="39" t="str">
        <f>IF(AND(②解答入力!$D78&lt;&gt;"",②解答入力!AN78&lt;&gt;""),IF(②解答入力!$D78=②解答入力!AN78,1,0),"")</f>
        <v/>
      </c>
      <c r="AN78" s="39" t="str">
        <f>IF(AND(②解答入力!$D78&lt;&gt;"",②解答入力!AO78&lt;&gt;""),IF(②解答入力!$D78=②解答入力!AO78,1,0),"")</f>
        <v/>
      </c>
      <c r="AO78" s="39" t="str">
        <f>IF(AND(②解答入力!$D78&lt;&gt;"",②解答入力!AP78&lt;&gt;""),IF(②解答入力!$D78=②解答入力!AP78,1,0),"")</f>
        <v/>
      </c>
      <c r="AP78" s="71" t="str">
        <f>IF(AND(②解答入力!$D78&lt;&gt;"",②解答入力!AQ78&lt;&gt;""),IF(②解答入力!$D78=②解答入力!AQ78,1,0),"")</f>
        <v/>
      </c>
      <c r="AQ78" s="87" t="str">
        <f>IF(AND(②解答入力!$D78&lt;&gt;"",②解答入力!AR78&lt;&gt;""),IF(②解答入力!$D78=②解答入力!AR78,1,0),"")</f>
        <v/>
      </c>
      <c r="AR78" s="38">
        <f t="shared" si="4"/>
        <v>0</v>
      </c>
      <c r="AS78" s="39" t="e">
        <f t="shared" si="5"/>
        <v>#DIV/0!</v>
      </c>
      <c r="AT78" s="39">
        <f t="shared" si="6"/>
        <v>0</v>
      </c>
      <c r="AU78" s="83" t="e">
        <f t="shared" si="7"/>
        <v>#DIV/0!</v>
      </c>
    </row>
    <row r="79" spans="1:47" ht="15" customHeight="1">
      <c r="A79" s="490"/>
      <c r="B79" s="503"/>
      <c r="C79" s="107">
        <v>73</v>
      </c>
      <c r="D79" s="36" t="str">
        <f>IF(AND(②解答入力!$D79&lt;&gt;"",②解答入力!E79&lt;&gt;""),IF(②解答入力!$D79=②解答入力!E79,1,0),"")</f>
        <v/>
      </c>
      <c r="E79" s="37" t="str">
        <f>IF(AND(②解答入力!$D79&lt;&gt;"",②解答入力!F79&lt;&gt;""),IF(②解答入力!$D79=②解答入力!F79,1,0),"")</f>
        <v/>
      </c>
      <c r="F79" s="37" t="str">
        <f>IF(AND(②解答入力!$D79&lt;&gt;"",②解答入力!G79&lt;&gt;""),IF(②解答入力!$D79=②解答入力!G79,1,0),"")</f>
        <v/>
      </c>
      <c r="G79" s="37" t="str">
        <f>IF(AND(②解答入力!$D79&lt;&gt;"",②解答入力!H79&lt;&gt;""),IF(②解答入力!$D79=②解答入力!H79,1,0),"")</f>
        <v/>
      </c>
      <c r="H79" s="37" t="str">
        <f>IF(AND(②解答入力!$D79&lt;&gt;"",②解答入力!I79&lt;&gt;""),IF(②解答入力!$D79=②解答入力!I79,1,0),"")</f>
        <v/>
      </c>
      <c r="I79" s="37" t="str">
        <f>IF(AND(②解答入力!$D79&lt;&gt;"",②解答入力!J79&lt;&gt;""),IF(②解答入力!$D79=②解答入力!J79,1,0),"")</f>
        <v/>
      </c>
      <c r="J79" s="37" t="str">
        <f>IF(AND(②解答入力!$D79&lt;&gt;"",②解答入力!K79&lt;&gt;""),IF(②解答入力!$D79=②解答入力!K79,1,0),"")</f>
        <v/>
      </c>
      <c r="K79" s="37" t="str">
        <f>IF(AND(②解答入力!$D79&lt;&gt;"",②解答入力!L79&lt;&gt;""),IF(②解答入力!$D79=②解答入力!L79,1,0),"")</f>
        <v/>
      </c>
      <c r="L79" s="37" t="str">
        <f>IF(AND(②解答入力!$D79&lt;&gt;"",②解答入力!M79&lt;&gt;""),IF(②解答入力!$D79=②解答入力!M79,1,0),"")</f>
        <v/>
      </c>
      <c r="M79" s="37" t="str">
        <f>IF(AND(②解答入力!$D79&lt;&gt;"",②解答入力!N79&lt;&gt;""),IF(②解答入力!$D79=②解答入力!N79,1,0),"")</f>
        <v/>
      </c>
      <c r="N79" s="37" t="str">
        <f>IF(AND(②解答入力!$D79&lt;&gt;"",②解答入力!O79&lt;&gt;""),IF(②解答入力!$D79=②解答入力!O79,1,0),"")</f>
        <v/>
      </c>
      <c r="O79" s="37" t="str">
        <f>IF(AND(②解答入力!$D79&lt;&gt;"",②解答入力!P79&lt;&gt;""),IF(②解答入力!$D79=②解答入力!P79,1,0),"")</f>
        <v/>
      </c>
      <c r="P79" s="37" t="str">
        <f>IF(AND(②解答入力!$D79&lt;&gt;"",②解答入力!Q79&lt;&gt;""),IF(②解答入力!$D79=②解答入力!Q79,1,0),"")</f>
        <v/>
      </c>
      <c r="Q79" s="37" t="str">
        <f>IF(AND(②解答入力!$D79&lt;&gt;"",②解答入力!R79&lt;&gt;""),IF(②解答入力!$D79=②解答入力!R79,1,0),"")</f>
        <v/>
      </c>
      <c r="R79" s="37" t="str">
        <f>IF(AND(②解答入力!$D79&lt;&gt;"",②解答入力!S79&lt;&gt;""),IF(②解答入力!$D79=②解答入力!S79,1,0),"")</f>
        <v/>
      </c>
      <c r="S79" s="37" t="str">
        <f>IF(AND(②解答入力!$D79&lt;&gt;"",②解答入力!T79&lt;&gt;""),IF(②解答入力!$D79=②解答入力!T79,1,0),"")</f>
        <v/>
      </c>
      <c r="T79" s="37" t="str">
        <f>IF(AND(②解答入力!$D79&lt;&gt;"",②解答入力!U79&lt;&gt;""),IF(②解答入力!$D79=②解答入力!U79,1,0),"")</f>
        <v/>
      </c>
      <c r="U79" s="37" t="str">
        <f>IF(AND(②解答入力!$D79&lt;&gt;"",②解答入力!V79&lt;&gt;""),IF(②解答入力!$D79=②解答入力!V79,1,0),"")</f>
        <v/>
      </c>
      <c r="V79" s="37" t="str">
        <f>IF(AND(②解答入力!$D79&lt;&gt;"",②解答入力!W79&lt;&gt;""),IF(②解答入力!$D79=②解答入力!W79,1,0),"")</f>
        <v/>
      </c>
      <c r="W79" s="37" t="str">
        <f>IF(AND(②解答入力!$D79&lt;&gt;"",②解答入力!X79&lt;&gt;""),IF(②解答入力!$D79=②解答入力!X79,1,0),"")</f>
        <v/>
      </c>
      <c r="X79" s="37" t="str">
        <f>IF(AND(②解答入力!$D79&lt;&gt;"",②解答入力!Y79&lt;&gt;""),IF(②解答入力!$D79=②解答入力!Y79,1,0),"")</f>
        <v/>
      </c>
      <c r="Y79" s="37" t="str">
        <f>IF(AND(②解答入力!$D79&lt;&gt;"",②解答入力!Z79&lt;&gt;""),IF(②解答入力!$D79=②解答入力!Z79,1,0),"")</f>
        <v/>
      </c>
      <c r="Z79" s="37" t="str">
        <f>IF(AND(②解答入力!$D79&lt;&gt;"",②解答入力!AA79&lt;&gt;""),IF(②解答入力!$D79=②解答入力!AA79,1,0),"")</f>
        <v/>
      </c>
      <c r="AA79" s="37" t="str">
        <f>IF(AND(②解答入力!$D79&lt;&gt;"",②解答入力!AB79&lt;&gt;""),IF(②解答入力!$D79=②解答入力!AB79,1,0),"")</f>
        <v/>
      </c>
      <c r="AB79" s="37" t="str">
        <f>IF(AND(②解答入力!$D79&lt;&gt;"",②解答入力!AC79&lt;&gt;""),IF(②解答入力!$D79=②解答入力!AC79,1,0),"")</f>
        <v/>
      </c>
      <c r="AC79" s="37" t="str">
        <f>IF(AND(②解答入力!$D79&lt;&gt;"",②解答入力!AD79&lt;&gt;""),IF(②解答入力!$D79=②解答入力!AD79,1,0),"")</f>
        <v/>
      </c>
      <c r="AD79" s="37" t="str">
        <f>IF(AND(②解答入力!$D79&lt;&gt;"",②解答入力!AE79&lt;&gt;""),IF(②解答入力!$D79=②解答入力!AE79,1,0),"")</f>
        <v/>
      </c>
      <c r="AE79" s="37" t="str">
        <f>IF(AND(②解答入力!$D79&lt;&gt;"",②解答入力!AF79&lt;&gt;""),IF(②解答入力!$D79=②解答入力!AF79,1,0),"")</f>
        <v/>
      </c>
      <c r="AF79" s="37" t="str">
        <f>IF(AND(②解答入力!$D79&lt;&gt;"",②解答入力!AG79&lt;&gt;""),IF(②解答入力!$D79=②解答入力!AG79,1,0),"")</f>
        <v/>
      </c>
      <c r="AG79" s="37" t="str">
        <f>IF(AND(②解答入力!$D79&lt;&gt;"",②解答入力!AH79&lt;&gt;""),IF(②解答入力!$D79=②解答入力!AH79,1,0),"")</f>
        <v/>
      </c>
      <c r="AH79" s="37" t="str">
        <f>IF(AND(②解答入力!$D79&lt;&gt;"",②解答入力!AI79&lt;&gt;""),IF(②解答入力!$D79=②解答入力!AI79,1,0),"")</f>
        <v/>
      </c>
      <c r="AI79" s="37" t="str">
        <f>IF(AND(②解答入力!$D79&lt;&gt;"",②解答入力!AJ79&lt;&gt;""),IF(②解答入力!$D79=②解答入力!AJ79,1,0),"")</f>
        <v/>
      </c>
      <c r="AJ79" s="70" t="str">
        <f>IF(AND(②解答入力!$D79&lt;&gt;"",②解答入力!AK79&lt;&gt;""),IF(②解答入力!$D79=②解答入力!AK79,1,0),"")</f>
        <v/>
      </c>
      <c r="AK79" s="37" t="str">
        <f>IF(AND(②解答入力!$D79&lt;&gt;"",②解答入力!AL79&lt;&gt;""),IF(②解答入力!$D79=②解答入力!AL79,1,0),"")</f>
        <v/>
      </c>
      <c r="AL79" s="37" t="str">
        <f>IF(AND(②解答入力!$D79&lt;&gt;"",②解答入力!AM79&lt;&gt;""),IF(②解答入力!$D79=②解答入力!AM79,1,0),"")</f>
        <v/>
      </c>
      <c r="AM79" s="37" t="str">
        <f>IF(AND(②解答入力!$D79&lt;&gt;"",②解答入力!AN79&lt;&gt;""),IF(②解答入力!$D79=②解答入力!AN79,1,0),"")</f>
        <v/>
      </c>
      <c r="AN79" s="37" t="str">
        <f>IF(AND(②解答入力!$D79&lt;&gt;"",②解答入力!AO79&lt;&gt;""),IF(②解答入力!$D79=②解答入力!AO79,1,0),"")</f>
        <v/>
      </c>
      <c r="AO79" s="37" t="str">
        <f>IF(AND(②解答入力!$D79&lt;&gt;"",②解答入力!AP79&lt;&gt;""),IF(②解答入力!$D79=②解答入力!AP79,1,0),"")</f>
        <v/>
      </c>
      <c r="AP79" s="70" t="str">
        <f>IF(AND(②解答入力!$D79&lt;&gt;"",②解答入力!AQ79&lt;&gt;""),IF(②解答入力!$D79=②解答入力!AQ79,1,0),"")</f>
        <v/>
      </c>
      <c r="AQ79" s="86" t="str">
        <f>IF(AND(②解答入力!$D79&lt;&gt;"",②解答入力!AR79&lt;&gt;""),IF(②解答入力!$D79=②解答入力!AR79,1,0),"")</f>
        <v/>
      </c>
      <c r="AR79" s="36">
        <f t="shared" si="4"/>
        <v>0</v>
      </c>
      <c r="AS79" s="37" t="e">
        <f t="shared" si="5"/>
        <v>#DIV/0!</v>
      </c>
      <c r="AT79" s="37">
        <f t="shared" si="6"/>
        <v>0</v>
      </c>
      <c r="AU79" s="56" t="e">
        <f t="shared" si="7"/>
        <v>#DIV/0!</v>
      </c>
    </row>
    <row r="80" spans="1:47" ht="15" customHeight="1">
      <c r="A80" s="490"/>
      <c r="B80" s="515" t="s">
        <v>85</v>
      </c>
      <c r="C80" s="107">
        <v>74</v>
      </c>
      <c r="D80" s="36" t="str">
        <f>IF(AND(②解答入力!$D80&lt;&gt;"",②解答入力!E80&lt;&gt;""),IF(②解答入力!$D80=②解答入力!E80,1,0),"")</f>
        <v/>
      </c>
      <c r="E80" s="37" t="str">
        <f>IF(AND(②解答入力!$D80&lt;&gt;"",②解答入力!F80&lt;&gt;""),IF(②解答入力!$D80=②解答入力!F80,1,0),"")</f>
        <v/>
      </c>
      <c r="F80" s="37" t="str">
        <f>IF(AND(②解答入力!$D80&lt;&gt;"",②解答入力!G80&lt;&gt;""),IF(②解答入力!$D80=②解答入力!G80,1,0),"")</f>
        <v/>
      </c>
      <c r="G80" s="37" t="str">
        <f>IF(AND(②解答入力!$D80&lt;&gt;"",②解答入力!H80&lt;&gt;""),IF(②解答入力!$D80=②解答入力!H80,1,0),"")</f>
        <v/>
      </c>
      <c r="H80" s="37" t="str">
        <f>IF(AND(②解答入力!$D80&lt;&gt;"",②解答入力!I80&lt;&gt;""),IF(②解答入力!$D80=②解答入力!I80,1,0),"")</f>
        <v/>
      </c>
      <c r="I80" s="37" t="str">
        <f>IF(AND(②解答入力!$D80&lt;&gt;"",②解答入力!J80&lt;&gt;""),IF(②解答入力!$D80=②解答入力!J80,1,0),"")</f>
        <v/>
      </c>
      <c r="J80" s="37" t="str">
        <f>IF(AND(②解答入力!$D80&lt;&gt;"",②解答入力!K80&lt;&gt;""),IF(②解答入力!$D80=②解答入力!K80,1,0),"")</f>
        <v/>
      </c>
      <c r="K80" s="37" t="str">
        <f>IF(AND(②解答入力!$D80&lt;&gt;"",②解答入力!L80&lt;&gt;""),IF(②解答入力!$D80=②解答入力!L80,1,0),"")</f>
        <v/>
      </c>
      <c r="L80" s="37" t="str">
        <f>IF(AND(②解答入力!$D80&lt;&gt;"",②解答入力!M80&lt;&gt;""),IF(②解答入力!$D80=②解答入力!M80,1,0),"")</f>
        <v/>
      </c>
      <c r="M80" s="37" t="str">
        <f>IF(AND(②解答入力!$D80&lt;&gt;"",②解答入力!N80&lt;&gt;""),IF(②解答入力!$D80=②解答入力!N80,1,0),"")</f>
        <v/>
      </c>
      <c r="N80" s="37" t="str">
        <f>IF(AND(②解答入力!$D80&lt;&gt;"",②解答入力!O80&lt;&gt;""),IF(②解答入力!$D80=②解答入力!O80,1,0),"")</f>
        <v/>
      </c>
      <c r="O80" s="37" t="str">
        <f>IF(AND(②解答入力!$D80&lt;&gt;"",②解答入力!P80&lt;&gt;""),IF(②解答入力!$D80=②解答入力!P80,1,0),"")</f>
        <v/>
      </c>
      <c r="P80" s="37" t="str">
        <f>IF(AND(②解答入力!$D80&lt;&gt;"",②解答入力!Q80&lt;&gt;""),IF(②解答入力!$D80=②解答入力!Q80,1,0),"")</f>
        <v/>
      </c>
      <c r="Q80" s="37" t="str">
        <f>IF(AND(②解答入力!$D80&lt;&gt;"",②解答入力!R80&lt;&gt;""),IF(②解答入力!$D80=②解答入力!R80,1,0),"")</f>
        <v/>
      </c>
      <c r="R80" s="37" t="str">
        <f>IF(AND(②解答入力!$D80&lt;&gt;"",②解答入力!S80&lt;&gt;""),IF(②解答入力!$D80=②解答入力!S80,1,0),"")</f>
        <v/>
      </c>
      <c r="S80" s="37" t="str">
        <f>IF(AND(②解答入力!$D80&lt;&gt;"",②解答入力!T80&lt;&gt;""),IF(②解答入力!$D80=②解答入力!T80,1,0),"")</f>
        <v/>
      </c>
      <c r="T80" s="37" t="str">
        <f>IF(AND(②解答入力!$D80&lt;&gt;"",②解答入力!U80&lt;&gt;""),IF(②解答入力!$D80=②解答入力!U80,1,0),"")</f>
        <v/>
      </c>
      <c r="U80" s="37" t="str">
        <f>IF(AND(②解答入力!$D80&lt;&gt;"",②解答入力!V80&lt;&gt;""),IF(②解答入力!$D80=②解答入力!V80,1,0),"")</f>
        <v/>
      </c>
      <c r="V80" s="37" t="str">
        <f>IF(AND(②解答入力!$D80&lt;&gt;"",②解答入力!W80&lt;&gt;""),IF(②解答入力!$D80=②解答入力!W80,1,0),"")</f>
        <v/>
      </c>
      <c r="W80" s="37" t="str">
        <f>IF(AND(②解答入力!$D80&lt;&gt;"",②解答入力!X80&lt;&gt;""),IF(②解答入力!$D80=②解答入力!X80,1,0),"")</f>
        <v/>
      </c>
      <c r="X80" s="37" t="str">
        <f>IF(AND(②解答入力!$D80&lt;&gt;"",②解答入力!Y80&lt;&gt;""),IF(②解答入力!$D80=②解答入力!Y80,1,0),"")</f>
        <v/>
      </c>
      <c r="Y80" s="37" t="str">
        <f>IF(AND(②解答入力!$D80&lt;&gt;"",②解答入力!Z80&lt;&gt;""),IF(②解答入力!$D80=②解答入力!Z80,1,0),"")</f>
        <v/>
      </c>
      <c r="Z80" s="37" t="str">
        <f>IF(AND(②解答入力!$D80&lt;&gt;"",②解答入力!AA80&lt;&gt;""),IF(②解答入力!$D80=②解答入力!AA80,1,0),"")</f>
        <v/>
      </c>
      <c r="AA80" s="37" t="str">
        <f>IF(AND(②解答入力!$D80&lt;&gt;"",②解答入力!AB80&lt;&gt;""),IF(②解答入力!$D80=②解答入力!AB80,1,0),"")</f>
        <v/>
      </c>
      <c r="AB80" s="37" t="str">
        <f>IF(AND(②解答入力!$D80&lt;&gt;"",②解答入力!AC80&lt;&gt;""),IF(②解答入力!$D80=②解答入力!AC80,1,0),"")</f>
        <v/>
      </c>
      <c r="AC80" s="37" t="str">
        <f>IF(AND(②解答入力!$D80&lt;&gt;"",②解答入力!AD80&lt;&gt;""),IF(②解答入力!$D80=②解答入力!AD80,1,0),"")</f>
        <v/>
      </c>
      <c r="AD80" s="37" t="str">
        <f>IF(AND(②解答入力!$D80&lt;&gt;"",②解答入力!AE80&lt;&gt;""),IF(②解答入力!$D80=②解答入力!AE80,1,0),"")</f>
        <v/>
      </c>
      <c r="AE80" s="37" t="str">
        <f>IF(AND(②解答入力!$D80&lt;&gt;"",②解答入力!AF80&lt;&gt;""),IF(②解答入力!$D80=②解答入力!AF80,1,0),"")</f>
        <v/>
      </c>
      <c r="AF80" s="37" t="str">
        <f>IF(AND(②解答入力!$D80&lt;&gt;"",②解答入力!AG80&lt;&gt;""),IF(②解答入力!$D80=②解答入力!AG80,1,0),"")</f>
        <v/>
      </c>
      <c r="AG80" s="37" t="str">
        <f>IF(AND(②解答入力!$D80&lt;&gt;"",②解答入力!AH80&lt;&gt;""),IF(②解答入力!$D80=②解答入力!AH80,1,0),"")</f>
        <v/>
      </c>
      <c r="AH80" s="37" t="str">
        <f>IF(AND(②解答入力!$D80&lt;&gt;"",②解答入力!AI80&lt;&gt;""),IF(②解答入力!$D80=②解答入力!AI80,1,0),"")</f>
        <v/>
      </c>
      <c r="AI80" s="37" t="str">
        <f>IF(AND(②解答入力!$D80&lt;&gt;"",②解答入力!AJ80&lt;&gt;""),IF(②解答入力!$D80=②解答入力!AJ80,1,0),"")</f>
        <v/>
      </c>
      <c r="AJ80" s="70" t="str">
        <f>IF(AND(②解答入力!$D80&lt;&gt;"",②解答入力!AK80&lt;&gt;""),IF(②解答入力!$D80=②解答入力!AK80,1,0),"")</f>
        <v/>
      </c>
      <c r="AK80" s="37" t="str">
        <f>IF(AND(②解答入力!$D80&lt;&gt;"",②解答入力!AL80&lt;&gt;""),IF(②解答入力!$D80=②解答入力!AL80,1,0),"")</f>
        <v/>
      </c>
      <c r="AL80" s="37" t="str">
        <f>IF(AND(②解答入力!$D80&lt;&gt;"",②解答入力!AM80&lt;&gt;""),IF(②解答入力!$D80=②解答入力!AM80,1,0),"")</f>
        <v/>
      </c>
      <c r="AM80" s="37" t="str">
        <f>IF(AND(②解答入力!$D80&lt;&gt;"",②解答入力!AN80&lt;&gt;""),IF(②解答入力!$D80=②解答入力!AN80,1,0),"")</f>
        <v/>
      </c>
      <c r="AN80" s="37" t="str">
        <f>IF(AND(②解答入力!$D80&lt;&gt;"",②解答入力!AO80&lt;&gt;""),IF(②解答入力!$D80=②解答入力!AO80,1,0),"")</f>
        <v/>
      </c>
      <c r="AO80" s="37" t="str">
        <f>IF(AND(②解答入力!$D80&lt;&gt;"",②解答入力!AP80&lt;&gt;""),IF(②解答入力!$D80=②解答入力!AP80,1,0),"")</f>
        <v/>
      </c>
      <c r="AP80" s="70" t="str">
        <f>IF(AND(②解答入力!$D80&lt;&gt;"",②解答入力!AQ80&lt;&gt;""),IF(②解答入力!$D80=②解答入力!AQ80,1,0),"")</f>
        <v/>
      </c>
      <c r="AQ80" s="86" t="str">
        <f>IF(AND(②解答入力!$D80&lt;&gt;"",②解答入力!AR80&lt;&gt;""),IF(②解答入力!$D80=②解答入力!AR80,1,0),"")</f>
        <v/>
      </c>
      <c r="AR80" s="36">
        <f t="shared" si="4"/>
        <v>0</v>
      </c>
      <c r="AS80" s="37" t="e">
        <f t="shared" si="5"/>
        <v>#DIV/0!</v>
      </c>
      <c r="AT80" s="37">
        <f t="shared" si="6"/>
        <v>0</v>
      </c>
      <c r="AU80" s="56" t="e">
        <f t="shared" si="7"/>
        <v>#DIV/0!</v>
      </c>
    </row>
    <row r="81" spans="1:47" ht="15" customHeight="1">
      <c r="A81" s="490"/>
      <c r="B81" s="496"/>
      <c r="C81" s="107">
        <v>75</v>
      </c>
      <c r="D81" s="36" t="str">
        <f>IF(AND(②解答入力!$D81&lt;&gt;"",②解答入力!E81&lt;&gt;""),IF(②解答入力!$D81=②解答入力!E81,1,0),"")</f>
        <v/>
      </c>
      <c r="E81" s="37" t="str">
        <f>IF(AND(②解答入力!$D81&lt;&gt;"",②解答入力!F81&lt;&gt;""),IF(②解答入力!$D81=②解答入力!F81,1,0),"")</f>
        <v/>
      </c>
      <c r="F81" s="37" t="str">
        <f>IF(AND(②解答入力!$D81&lt;&gt;"",②解答入力!G81&lt;&gt;""),IF(②解答入力!$D81=②解答入力!G81,1,0),"")</f>
        <v/>
      </c>
      <c r="G81" s="37" t="str">
        <f>IF(AND(②解答入力!$D81&lt;&gt;"",②解答入力!H81&lt;&gt;""),IF(②解答入力!$D81=②解答入力!H81,1,0),"")</f>
        <v/>
      </c>
      <c r="H81" s="37" t="str">
        <f>IF(AND(②解答入力!$D81&lt;&gt;"",②解答入力!I81&lt;&gt;""),IF(②解答入力!$D81=②解答入力!I81,1,0),"")</f>
        <v/>
      </c>
      <c r="I81" s="37" t="str">
        <f>IF(AND(②解答入力!$D81&lt;&gt;"",②解答入力!J81&lt;&gt;""),IF(②解答入力!$D81=②解答入力!J81,1,0),"")</f>
        <v/>
      </c>
      <c r="J81" s="37" t="str">
        <f>IF(AND(②解答入力!$D81&lt;&gt;"",②解答入力!K81&lt;&gt;""),IF(②解答入力!$D81=②解答入力!K81,1,0),"")</f>
        <v/>
      </c>
      <c r="K81" s="37" t="str">
        <f>IF(AND(②解答入力!$D81&lt;&gt;"",②解答入力!L81&lt;&gt;""),IF(②解答入力!$D81=②解答入力!L81,1,0),"")</f>
        <v/>
      </c>
      <c r="L81" s="37" t="str">
        <f>IF(AND(②解答入力!$D81&lt;&gt;"",②解答入力!M81&lt;&gt;""),IF(②解答入力!$D81=②解答入力!M81,1,0),"")</f>
        <v/>
      </c>
      <c r="M81" s="37" t="str">
        <f>IF(AND(②解答入力!$D81&lt;&gt;"",②解答入力!N81&lt;&gt;""),IF(②解答入力!$D81=②解答入力!N81,1,0),"")</f>
        <v/>
      </c>
      <c r="N81" s="37" t="str">
        <f>IF(AND(②解答入力!$D81&lt;&gt;"",②解答入力!O81&lt;&gt;""),IF(②解答入力!$D81=②解答入力!O81,1,0),"")</f>
        <v/>
      </c>
      <c r="O81" s="37" t="str">
        <f>IF(AND(②解答入力!$D81&lt;&gt;"",②解答入力!P81&lt;&gt;""),IF(②解答入力!$D81=②解答入力!P81,1,0),"")</f>
        <v/>
      </c>
      <c r="P81" s="37" t="str">
        <f>IF(AND(②解答入力!$D81&lt;&gt;"",②解答入力!Q81&lt;&gt;""),IF(②解答入力!$D81=②解答入力!Q81,1,0),"")</f>
        <v/>
      </c>
      <c r="Q81" s="37" t="str">
        <f>IF(AND(②解答入力!$D81&lt;&gt;"",②解答入力!R81&lt;&gt;""),IF(②解答入力!$D81=②解答入力!R81,1,0),"")</f>
        <v/>
      </c>
      <c r="R81" s="37" t="str">
        <f>IF(AND(②解答入力!$D81&lt;&gt;"",②解答入力!S81&lt;&gt;""),IF(②解答入力!$D81=②解答入力!S81,1,0),"")</f>
        <v/>
      </c>
      <c r="S81" s="37" t="str">
        <f>IF(AND(②解答入力!$D81&lt;&gt;"",②解答入力!T81&lt;&gt;""),IF(②解答入力!$D81=②解答入力!T81,1,0),"")</f>
        <v/>
      </c>
      <c r="T81" s="37" t="str">
        <f>IF(AND(②解答入力!$D81&lt;&gt;"",②解答入力!U81&lt;&gt;""),IF(②解答入力!$D81=②解答入力!U81,1,0),"")</f>
        <v/>
      </c>
      <c r="U81" s="37" t="str">
        <f>IF(AND(②解答入力!$D81&lt;&gt;"",②解答入力!V81&lt;&gt;""),IF(②解答入力!$D81=②解答入力!V81,1,0),"")</f>
        <v/>
      </c>
      <c r="V81" s="37" t="str">
        <f>IF(AND(②解答入力!$D81&lt;&gt;"",②解答入力!W81&lt;&gt;""),IF(②解答入力!$D81=②解答入力!W81,1,0),"")</f>
        <v/>
      </c>
      <c r="W81" s="37" t="str">
        <f>IF(AND(②解答入力!$D81&lt;&gt;"",②解答入力!X81&lt;&gt;""),IF(②解答入力!$D81=②解答入力!X81,1,0),"")</f>
        <v/>
      </c>
      <c r="X81" s="37" t="str">
        <f>IF(AND(②解答入力!$D81&lt;&gt;"",②解答入力!Y81&lt;&gt;""),IF(②解答入力!$D81=②解答入力!Y81,1,0),"")</f>
        <v/>
      </c>
      <c r="Y81" s="37" t="str">
        <f>IF(AND(②解答入力!$D81&lt;&gt;"",②解答入力!Z81&lt;&gt;""),IF(②解答入力!$D81=②解答入力!Z81,1,0),"")</f>
        <v/>
      </c>
      <c r="Z81" s="37" t="str">
        <f>IF(AND(②解答入力!$D81&lt;&gt;"",②解答入力!AA81&lt;&gt;""),IF(②解答入力!$D81=②解答入力!AA81,1,0),"")</f>
        <v/>
      </c>
      <c r="AA81" s="37" t="str">
        <f>IF(AND(②解答入力!$D81&lt;&gt;"",②解答入力!AB81&lt;&gt;""),IF(②解答入力!$D81=②解答入力!AB81,1,0),"")</f>
        <v/>
      </c>
      <c r="AB81" s="37" t="str">
        <f>IF(AND(②解答入力!$D81&lt;&gt;"",②解答入力!AC81&lt;&gt;""),IF(②解答入力!$D81=②解答入力!AC81,1,0),"")</f>
        <v/>
      </c>
      <c r="AC81" s="37" t="str">
        <f>IF(AND(②解答入力!$D81&lt;&gt;"",②解答入力!AD81&lt;&gt;""),IF(②解答入力!$D81=②解答入力!AD81,1,0),"")</f>
        <v/>
      </c>
      <c r="AD81" s="37" t="str">
        <f>IF(AND(②解答入力!$D81&lt;&gt;"",②解答入力!AE81&lt;&gt;""),IF(②解答入力!$D81=②解答入力!AE81,1,0),"")</f>
        <v/>
      </c>
      <c r="AE81" s="37" t="str">
        <f>IF(AND(②解答入力!$D81&lt;&gt;"",②解答入力!AF81&lt;&gt;""),IF(②解答入力!$D81=②解答入力!AF81,1,0),"")</f>
        <v/>
      </c>
      <c r="AF81" s="37" t="str">
        <f>IF(AND(②解答入力!$D81&lt;&gt;"",②解答入力!AG81&lt;&gt;""),IF(②解答入力!$D81=②解答入力!AG81,1,0),"")</f>
        <v/>
      </c>
      <c r="AG81" s="37" t="str">
        <f>IF(AND(②解答入力!$D81&lt;&gt;"",②解答入力!AH81&lt;&gt;""),IF(②解答入力!$D81=②解答入力!AH81,1,0),"")</f>
        <v/>
      </c>
      <c r="AH81" s="37" t="str">
        <f>IF(AND(②解答入力!$D81&lt;&gt;"",②解答入力!AI81&lt;&gt;""),IF(②解答入力!$D81=②解答入力!AI81,1,0),"")</f>
        <v/>
      </c>
      <c r="AI81" s="37" t="str">
        <f>IF(AND(②解答入力!$D81&lt;&gt;"",②解答入力!AJ81&lt;&gt;""),IF(②解答入力!$D81=②解答入力!AJ81,1,0),"")</f>
        <v/>
      </c>
      <c r="AJ81" s="70" t="str">
        <f>IF(AND(②解答入力!$D81&lt;&gt;"",②解答入力!AK81&lt;&gt;""),IF(②解答入力!$D81=②解答入力!AK81,1,0),"")</f>
        <v/>
      </c>
      <c r="AK81" s="37" t="str">
        <f>IF(AND(②解答入力!$D81&lt;&gt;"",②解答入力!AL81&lt;&gt;""),IF(②解答入力!$D81=②解答入力!AL81,1,0),"")</f>
        <v/>
      </c>
      <c r="AL81" s="37" t="str">
        <f>IF(AND(②解答入力!$D81&lt;&gt;"",②解答入力!AM81&lt;&gt;""),IF(②解答入力!$D81=②解答入力!AM81,1,0),"")</f>
        <v/>
      </c>
      <c r="AM81" s="37" t="str">
        <f>IF(AND(②解答入力!$D81&lt;&gt;"",②解答入力!AN81&lt;&gt;""),IF(②解答入力!$D81=②解答入力!AN81,1,0),"")</f>
        <v/>
      </c>
      <c r="AN81" s="37" t="str">
        <f>IF(AND(②解答入力!$D81&lt;&gt;"",②解答入力!AO81&lt;&gt;""),IF(②解答入力!$D81=②解答入力!AO81,1,0),"")</f>
        <v/>
      </c>
      <c r="AO81" s="37" t="str">
        <f>IF(AND(②解答入力!$D81&lt;&gt;"",②解答入力!AP81&lt;&gt;""),IF(②解答入力!$D81=②解答入力!AP81,1,0),"")</f>
        <v/>
      </c>
      <c r="AP81" s="70" t="str">
        <f>IF(AND(②解答入力!$D81&lt;&gt;"",②解答入力!AQ81&lt;&gt;""),IF(②解答入力!$D81=②解答入力!AQ81,1,0),"")</f>
        <v/>
      </c>
      <c r="AQ81" s="86" t="str">
        <f>IF(AND(②解答入力!$D81&lt;&gt;"",②解答入力!AR81&lt;&gt;""),IF(②解答入力!$D81=②解答入力!AR81,1,0),"")</f>
        <v/>
      </c>
      <c r="AR81" s="36">
        <f t="shared" si="4"/>
        <v>0</v>
      </c>
      <c r="AS81" s="37" t="e">
        <f t="shared" si="5"/>
        <v>#DIV/0!</v>
      </c>
      <c r="AT81" s="37">
        <f t="shared" si="6"/>
        <v>0</v>
      </c>
      <c r="AU81" s="56" t="e">
        <f t="shared" si="7"/>
        <v>#DIV/0!</v>
      </c>
    </row>
    <row r="82" spans="1:47" ht="15" customHeight="1">
      <c r="A82" s="490"/>
      <c r="B82" s="496"/>
      <c r="C82" s="110">
        <v>76</v>
      </c>
      <c r="D82" s="38" t="str">
        <f>IF(AND(②解答入力!$D82&lt;&gt;"",②解答入力!E82&lt;&gt;""),IF(②解答入力!$D82=②解答入力!E82,1,0),"")</f>
        <v/>
      </c>
      <c r="E82" s="39" t="str">
        <f>IF(AND(②解答入力!$D82&lt;&gt;"",②解答入力!F82&lt;&gt;""),IF(②解答入力!$D82=②解答入力!F82,1,0),"")</f>
        <v/>
      </c>
      <c r="F82" s="39" t="str">
        <f>IF(AND(②解答入力!$D82&lt;&gt;"",②解答入力!G82&lt;&gt;""),IF(②解答入力!$D82=②解答入力!G82,1,0),"")</f>
        <v/>
      </c>
      <c r="G82" s="39" t="str">
        <f>IF(AND(②解答入力!$D82&lt;&gt;"",②解答入力!H82&lt;&gt;""),IF(②解答入力!$D82=②解答入力!H82,1,0),"")</f>
        <v/>
      </c>
      <c r="H82" s="39" t="str">
        <f>IF(AND(②解答入力!$D82&lt;&gt;"",②解答入力!I82&lt;&gt;""),IF(②解答入力!$D82=②解答入力!I82,1,0),"")</f>
        <v/>
      </c>
      <c r="I82" s="39" t="str">
        <f>IF(AND(②解答入力!$D82&lt;&gt;"",②解答入力!J82&lt;&gt;""),IF(②解答入力!$D82=②解答入力!J82,1,0),"")</f>
        <v/>
      </c>
      <c r="J82" s="39" t="str">
        <f>IF(AND(②解答入力!$D82&lt;&gt;"",②解答入力!K82&lt;&gt;""),IF(②解答入力!$D82=②解答入力!K82,1,0),"")</f>
        <v/>
      </c>
      <c r="K82" s="39" t="str">
        <f>IF(AND(②解答入力!$D82&lt;&gt;"",②解答入力!L82&lt;&gt;""),IF(②解答入力!$D82=②解答入力!L82,1,0),"")</f>
        <v/>
      </c>
      <c r="L82" s="39" t="str">
        <f>IF(AND(②解答入力!$D82&lt;&gt;"",②解答入力!M82&lt;&gt;""),IF(②解答入力!$D82=②解答入力!M82,1,0),"")</f>
        <v/>
      </c>
      <c r="M82" s="39" t="str">
        <f>IF(AND(②解答入力!$D82&lt;&gt;"",②解答入力!N82&lt;&gt;""),IF(②解答入力!$D82=②解答入力!N82,1,0),"")</f>
        <v/>
      </c>
      <c r="N82" s="39" t="str">
        <f>IF(AND(②解答入力!$D82&lt;&gt;"",②解答入力!O82&lt;&gt;""),IF(②解答入力!$D82=②解答入力!O82,1,0),"")</f>
        <v/>
      </c>
      <c r="O82" s="39" t="str">
        <f>IF(AND(②解答入力!$D82&lt;&gt;"",②解答入力!P82&lt;&gt;""),IF(②解答入力!$D82=②解答入力!P82,1,0),"")</f>
        <v/>
      </c>
      <c r="P82" s="39" t="str">
        <f>IF(AND(②解答入力!$D82&lt;&gt;"",②解答入力!Q82&lt;&gt;""),IF(②解答入力!$D82=②解答入力!Q82,1,0),"")</f>
        <v/>
      </c>
      <c r="Q82" s="39" t="str">
        <f>IF(AND(②解答入力!$D82&lt;&gt;"",②解答入力!R82&lt;&gt;""),IF(②解答入力!$D82=②解答入力!R82,1,0),"")</f>
        <v/>
      </c>
      <c r="R82" s="39" t="str">
        <f>IF(AND(②解答入力!$D82&lt;&gt;"",②解答入力!S82&lt;&gt;""),IF(②解答入力!$D82=②解答入力!S82,1,0),"")</f>
        <v/>
      </c>
      <c r="S82" s="39" t="str">
        <f>IF(AND(②解答入力!$D82&lt;&gt;"",②解答入力!T82&lt;&gt;""),IF(②解答入力!$D82=②解答入力!T82,1,0),"")</f>
        <v/>
      </c>
      <c r="T82" s="39" t="str">
        <f>IF(AND(②解答入力!$D82&lt;&gt;"",②解答入力!U82&lt;&gt;""),IF(②解答入力!$D82=②解答入力!U82,1,0),"")</f>
        <v/>
      </c>
      <c r="U82" s="39" t="str">
        <f>IF(AND(②解答入力!$D82&lt;&gt;"",②解答入力!V82&lt;&gt;""),IF(②解答入力!$D82=②解答入力!V82,1,0),"")</f>
        <v/>
      </c>
      <c r="V82" s="39" t="str">
        <f>IF(AND(②解答入力!$D82&lt;&gt;"",②解答入力!W82&lt;&gt;""),IF(②解答入力!$D82=②解答入力!W82,1,0),"")</f>
        <v/>
      </c>
      <c r="W82" s="39" t="str">
        <f>IF(AND(②解答入力!$D82&lt;&gt;"",②解答入力!X82&lt;&gt;""),IF(②解答入力!$D82=②解答入力!X82,1,0),"")</f>
        <v/>
      </c>
      <c r="X82" s="39" t="str">
        <f>IF(AND(②解答入力!$D82&lt;&gt;"",②解答入力!Y82&lt;&gt;""),IF(②解答入力!$D82=②解答入力!Y82,1,0),"")</f>
        <v/>
      </c>
      <c r="Y82" s="39" t="str">
        <f>IF(AND(②解答入力!$D82&lt;&gt;"",②解答入力!Z82&lt;&gt;""),IF(②解答入力!$D82=②解答入力!Z82,1,0),"")</f>
        <v/>
      </c>
      <c r="Z82" s="39" t="str">
        <f>IF(AND(②解答入力!$D82&lt;&gt;"",②解答入力!AA82&lt;&gt;""),IF(②解答入力!$D82=②解答入力!AA82,1,0),"")</f>
        <v/>
      </c>
      <c r="AA82" s="39" t="str">
        <f>IF(AND(②解答入力!$D82&lt;&gt;"",②解答入力!AB82&lt;&gt;""),IF(②解答入力!$D82=②解答入力!AB82,1,0),"")</f>
        <v/>
      </c>
      <c r="AB82" s="39" t="str">
        <f>IF(AND(②解答入力!$D82&lt;&gt;"",②解答入力!AC82&lt;&gt;""),IF(②解答入力!$D82=②解答入力!AC82,1,0),"")</f>
        <v/>
      </c>
      <c r="AC82" s="39" t="str">
        <f>IF(AND(②解答入力!$D82&lt;&gt;"",②解答入力!AD82&lt;&gt;""),IF(②解答入力!$D82=②解答入力!AD82,1,0),"")</f>
        <v/>
      </c>
      <c r="AD82" s="39" t="str">
        <f>IF(AND(②解答入力!$D82&lt;&gt;"",②解答入力!AE82&lt;&gt;""),IF(②解答入力!$D82=②解答入力!AE82,1,0),"")</f>
        <v/>
      </c>
      <c r="AE82" s="39" t="str">
        <f>IF(AND(②解答入力!$D82&lt;&gt;"",②解答入力!AF82&lt;&gt;""),IF(②解答入力!$D82=②解答入力!AF82,1,0),"")</f>
        <v/>
      </c>
      <c r="AF82" s="39" t="str">
        <f>IF(AND(②解答入力!$D82&lt;&gt;"",②解答入力!AG82&lt;&gt;""),IF(②解答入力!$D82=②解答入力!AG82,1,0),"")</f>
        <v/>
      </c>
      <c r="AG82" s="39" t="str">
        <f>IF(AND(②解答入力!$D82&lt;&gt;"",②解答入力!AH82&lt;&gt;""),IF(②解答入力!$D82=②解答入力!AH82,1,0),"")</f>
        <v/>
      </c>
      <c r="AH82" s="39" t="str">
        <f>IF(AND(②解答入力!$D82&lt;&gt;"",②解答入力!AI82&lt;&gt;""),IF(②解答入力!$D82=②解答入力!AI82,1,0),"")</f>
        <v/>
      </c>
      <c r="AI82" s="39" t="str">
        <f>IF(AND(②解答入力!$D82&lt;&gt;"",②解答入力!AJ82&lt;&gt;""),IF(②解答入力!$D82=②解答入力!AJ82,1,0),"")</f>
        <v/>
      </c>
      <c r="AJ82" s="71" t="str">
        <f>IF(AND(②解答入力!$D82&lt;&gt;"",②解答入力!AK82&lt;&gt;""),IF(②解答入力!$D82=②解答入力!AK82,1,0),"")</f>
        <v/>
      </c>
      <c r="AK82" s="39" t="str">
        <f>IF(AND(②解答入力!$D82&lt;&gt;"",②解答入力!AL82&lt;&gt;""),IF(②解答入力!$D82=②解答入力!AL82,1,0),"")</f>
        <v/>
      </c>
      <c r="AL82" s="39" t="str">
        <f>IF(AND(②解答入力!$D82&lt;&gt;"",②解答入力!AM82&lt;&gt;""),IF(②解答入力!$D82=②解答入力!AM82,1,0),"")</f>
        <v/>
      </c>
      <c r="AM82" s="39" t="str">
        <f>IF(AND(②解答入力!$D82&lt;&gt;"",②解答入力!AN82&lt;&gt;""),IF(②解答入力!$D82=②解答入力!AN82,1,0),"")</f>
        <v/>
      </c>
      <c r="AN82" s="39" t="str">
        <f>IF(AND(②解答入力!$D82&lt;&gt;"",②解答入力!AO82&lt;&gt;""),IF(②解答入力!$D82=②解答入力!AO82,1,0),"")</f>
        <v/>
      </c>
      <c r="AO82" s="39" t="str">
        <f>IF(AND(②解答入力!$D82&lt;&gt;"",②解答入力!AP82&lt;&gt;""),IF(②解答入力!$D82=②解答入力!AP82,1,0),"")</f>
        <v/>
      </c>
      <c r="AP82" s="71" t="str">
        <f>IF(AND(②解答入力!$D82&lt;&gt;"",②解答入力!AQ82&lt;&gt;""),IF(②解答入力!$D82=②解答入力!AQ82,1,0),"")</f>
        <v/>
      </c>
      <c r="AQ82" s="87" t="str">
        <f>IF(AND(②解答入力!$D82&lt;&gt;"",②解答入力!AR82&lt;&gt;""),IF(②解答入力!$D82=②解答入力!AR82,1,0),"")</f>
        <v/>
      </c>
      <c r="AR82" s="38">
        <f t="shared" si="4"/>
        <v>0</v>
      </c>
      <c r="AS82" s="39" t="e">
        <f t="shared" si="5"/>
        <v>#DIV/0!</v>
      </c>
      <c r="AT82" s="39">
        <f t="shared" si="6"/>
        <v>0</v>
      </c>
      <c r="AU82" s="83" t="e">
        <f t="shared" si="7"/>
        <v>#DIV/0!</v>
      </c>
    </row>
    <row r="83" spans="1:47" ht="15" customHeight="1">
      <c r="A83" s="490"/>
      <c r="B83" s="496"/>
      <c r="C83" s="112">
        <v>77</v>
      </c>
      <c r="D83" s="46" t="str">
        <f>IF(AND(②解答入力!$D83&lt;&gt;"",②解答入力!E83&lt;&gt;""),IF(②解答入力!$D83=②解答入力!E83,1,0),"")</f>
        <v/>
      </c>
      <c r="E83" s="47" t="str">
        <f>IF(AND(②解答入力!$D83&lt;&gt;"",②解答入力!F83&lt;&gt;""),IF(②解答入力!$D83=②解答入力!F83,1,0),"")</f>
        <v/>
      </c>
      <c r="F83" s="47" t="str">
        <f>IF(AND(②解答入力!$D83&lt;&gt;"",②解答入力!G83&lt;&gt;""),IF(②解答入力!$D83=②解答入力!G83,1,0),"")</f>
        <v/>
      </c>
      <c r="G83" s="47" t="str">
        <f>IF(AND(②解答入力!$D83&lt;&gt;"",②解答入力!H83&lt;&gt;""),IF(②解答入力!$D83=②解答入力!H83,1,0),"")</f>
        <v/>
      </c>
      <c r="H83" s="47" t="str">
        <f>IF(AND(②解答入力!$D83&lt;&gt;"",②解答入力!I83&lt;&gt;""),IF(②解答入力!$D83=②解答入力!I83,1,0),"")</f>
        <v/>
      </c>
      <c r="I83" s="47" t="str">
        <f>IF(AND(②解答入力!$D83&lt;&gt;"",②解答入力!J83&lt;&gt;""),IF(②解答入力!$D83=②解答入力!J83,1,0),"")</f>
        <v/>
      </c>
      <c r="J83" s="47" t="str">
        <f>IF(AND(②解答入力!$D83&lt;&gt;"",②解答入力!K83&lt;&gt;""),IF(②解答入力!$D83=②解答入力!K83,1,0),"")</f>
        <v/>
      </c>
      <c r="K83" s="47" t="str">
        <f>IF(AND(②解答入力!$D83&lt;&gt;"",②解答入力!L83&lt;&gt;""),IF(②解答入力!$D83=②解答入力!L83,1,0),"")</f>
        <v/>
      </c>
      <c r="L83" s="47" t="str">
        <f>IF(AND(②解答入力!$D83&lt;&gt;"",②解答入力!M83&lt;&gt;""),IF(②解答入力!$D83=②解答入力!M83,1,0),"")</f>
        <v/>
      </c>
      <c r="M83" s="47" t="str">
        <f>IF(AND(②解答入力!$D83&lt;&gt;"",②解答入力!N83&lt;&gt;""),IF(②解答入力!$D83=②解答入力!N83,1,0),"")</f>
        <v/>
      </c>
      <c r="N83" s="47" t="str">
        <f>IF(AND(②解答入力!$D83&lt;&gt;"",②解答入力!O83&lt;&gt;""),IF(②解答入力!$D83=②解答入力!O83,1,0),"")</f>
        <v/>
      </c>
      <c r="O83" s="47" t="str">
        <f>IF(AND(②解答入力!$D83&lt;&gt;"",②解答入力!P83&lt;&gt;""),IF(②解答入力!$D83=②解答入力!P83,1,0),"")</f>
        <v/>
      </c>
      <c r="P83" s="47" t="str">
        <f>IF(AND(②解答入力!$D83&lt;&gt;"",②解答入力!Q83&lt;&gt;""),IF(②解答入力!$D83=②解答入力!Q83,1,0),"")</f>
        <v/>
      </c>
      <c r="Q83" s="47" t="str">
        <f>IF(AND(②解答入力!$D83&lt;&gt;"",②解答入力!R83&lt;&gt;""),IF(②解答入力!$D83=②解答入力!R83,1,0),"")</f>
        <v/>
      </c>
      <c r="R83" s="47" t="str">
        <f>IF(AND(②解答入力!$D83&lt;&gt;"",②解答入力!S83&lt;&gt;""),IF(②解答入力!$D83=②解答入力!S83,1,0),"")</f>
        <v/>
      </c>
      <c r="S83" s="47" t="str">
        <f>IF(AND(②解答入力!$D83&lt;&gt;"",②解答入力!T83&lt;&gt;""),IF(②解答入力!$D83=②解答入力!T83,1,0),"")</f>
        <v/>
      </c>
      <c r="T83" s="47" t="str">
        <f>IF(AND(②解答入力!$D83&lt;&gt;"",②解答入力!U83&lt;&gt;""),IF(②解答入力!$D83=②解答入力!U83,1,0),"")</f>
        <v/>
      </c>
      <c r="U83" s="47" t="str">
        <f>IF(AND(②解答入力!$D83&lt;&gt;"",②解答入力!V83&lt;&gt;""),IF(②解答入力!$D83=②解答入力!V83,1,0),"")</f>
        <v/>
      </c>
      <c r="V83" s="47" t="str">
        <f>IF(AND(②解答入力!$D83&lt;&gt;"",②解答入力!W83&lt;&gt;""),IF(②解答入力!$D83=②解答入力!W83,1,0),"")</f>
        <v/>
      </c>
      <c r="W83" s="47" t="str">
        <f>IF(AND(②解答入力!$D83&lt;&gt;"",②解答入力!X83&lt;&gt;""),IF(②解答入力!$D83=②解答入力!X83,1,0),"")</f>
        <v/>
      </c>
      <c r="X83" s="47" t="str">
        <f>IF(AND(②解答入力!$D83&lt;&gt;"",②解答入力!Y83&lt;&gt;""),IF(②解答入力!$D83=②解答入力!Y83,1,0),"")</f>
        <v/>
      </c>
      <c r="Y83" s="47" t="str">
        <f>IF(AND(②解答入力!$D83&lt;&gt;"",②解答入力!Z83&lt;&gt;""),IF(②解答入力!$D83=②解答入力!Z83,1,0),"")</f>
        <v/>
      </c>
      <c r="Z83" s="47" t="str">
        <f>IF(AND(②解答入力!$D83&lt;&gt;"",②解答入力!AA83&lt;&gt;""),IF(②解答入力!$D83=②解答入力!AA83,1,0),"")</f>
        <v/>
      </c>
      <c r="AA83" s="47" t="str">
        <f>IF(AND(②解答入力!$D83&lt;&gt;"",②解答入力!AB83&lt;&gt;""),IF(②解答入力!$D83=②解答入力!AB83,1,0),"")</f>
        <v/>
      </c>
      <c r="AB83" s="47" t="str">
        <f>IF(AND(②解答入力!$D83&lt;&gt;"",②解答入力!AC83&lt;&gt;""),IF(②解答入力!$D83=②解答入力!AC83,1,0),"")</f>
        <v/>
      </c>
      <c r="AC83" s="47" t="str">
        <f>IF(AND(②解答入力!$D83&lt;&gt;"",②解答入力!AD83&lt;&gt;""),IF(②解答入力!$D83=②解答入力!AD83,1,0),"")</f>
        <v/>
      </c>
      <c r="AD83" s="47" t="str">
        <f>IF(AND(②解答入力!$D83&lt;&gt;"",②解答入力!AE83&lt;&gt;""),IF(②解答入力!$D83=②解答入力!AE83,1,0),"")</f>
        <v/>
      </c>
      <c r="AE83" s="47" t="str">
        <f>IF(AND(②解答入力!$D83&lt;&gt;"",②解答入力!AF83&lt;&gt;""),IF(②解答入力!$D83=②解答入力!AF83,1,0),"")</f>
        <v/>
      </c>
      <c r="AF83" s="47" t="str">
        <f>IF(AND(②解答入力!$D83&lt;&gt;"",②解答入力!AG83&lt;&gt;""),IF(②解答入力!$D83=②解答入力!AG83,1,0),"")</f>
        <v/>
      </c>
      <c r="AG83" s="47" t="str">
        <f>IF(AND(②解答入力!$D83&lt;&gt;"",②解答入力!AH83&lt;&gt;""),IF(②解答入力!$D83=②解答入力!AH83,1,0),"")</f>
        <v/>
      </c>
      <c r="AH83" s="47" t="str">
        <f>IF(AND(②解答入力!$D83&lt;&gt;"",②解答入力!AI83&lt;&gt;""),IF(②解答入力!$D83=②解答入力!AI83,1,0),"")</f>
        <v/>
      </c>
      <c r="AI83" s="47" t="str">
        <f>IF(AND(②解答入力!$D83&lt;&gt;"",②解答入力!AJ83&lt;&gt;""),IF(②解答入力!$D83=②解答入力!AJ83,1,0),"")</f>
        <v/>
      </c>
      <c r="AJ83" s="74" t="str">
        <f>IF(AND(②解答入力!$D83&lt;&gt;"",②解答入力!AK83&lt;&gt;""),IF(②解答入力!$D83=②解答入力!AK83,1,0),"")</f>
        <v/>
      </c>
      <c r="AK83" s="47" t="str">
        <f>IF(AND(②解答入力!$D83&lt;&gt;"",②解答入力!AL83&lt;&gt;""),IF(②解答入力!$D83=②解答入力!AL83,1,0),"")</f>
        <v/>
      </c>
      <c r="AL83" s="47" t="str">
        <f>IF(AND(②解答入力!$D83&lt;&gt;"",②解答入力!AM83&lt;&gt;""),IF(②解答入力!$D83=②解答入力!AM83,1,0),"")</f>
        <v/>
      </c>
      <c r="AM83" s="47" t="str">
        <f>IF(AND(②解答入力!$D83&lt;&gt;"",②解答入力!AN83&lt;&gt;""),IF(②解答入力!$D83=②解答入力!AN83,1,0),"")</f>
        <v/>
      </c>
      <c r="AN83" s="47" t="str">
        <f>IF(AND(②解答入力!$D83&lt;&gt;"",②解答入力!AO83&lt;&gt;""),IF(②解答入力!$D83=②解答入力!AO83,1,0),"")</f>
        <v/>
      </c>
      <c r="AO83" s="47" t="str">
        <f>IF(AND(②解答入力!$D83&lt;&gt;"",②解答入力!AP83&lt;&gt;""),IF(②解答入力!$D83=②解答入力!AP83,1,0),"")</f>
        <v/>
      </c>
      <c r="AP83" s="74" t="str">
        <f>IF(AND(②解答入力!$D83&lt;&gt;"",②解答入力!AQ83&lt;&gt;""),IF(②解答入力!$D83=②解答入力!AQ83,1,0),"")</f>
        <v/>
      </c>
      <c r="AQ83" s="92" t="str">
        <f>IF(AND(②解答入力!$D83&lt;&gt;"",②解答入力!AR83&lt;&gt;""),IF(②解答入力!$D83=②解答入力!AR83,1,0),"")</f>
        <v/>
      </c>
      <c r="AR83" s="46">
        <f t="shared" si="4"/>
        <v>0</v>
      </c>
      <c r="AS83" s="47" t="e">
        <f t="shared" si="5"/>
        <v>#DIV/0!</v>
      </c>
      <c r="AT83" s="47">
        <f t="shared" si="6"/>
        <v>0</v>
      </c>
      <c r="AU83" s="97" t="e">
        <f t="shared" si="7"/>
        <v>#DIV/0!</v>
      </c>
    </row>
    <row r="84" spans="1:47" ht="15" customHeight="1">
      <c r="A84" s="490"/>
      <c r="B84" s="496"/>
      <c r="C84" s="107">
        <v>78</v>
      </c>
      <c r="D84" s="36" t="str">
        <f>IF(AND(②解答入力!$D84&lt;&gt;"",②解答入力!E84&lt;&gt;""),IF(②解答入力!$D84=②解答入力!E84,1,0),"")</f>
        <v/>
      </c>
      <c r="E84" s="37" t="str">
        <f>IF(AND(②解答入力!$D84&lt;&gt;"",②解答入力!F84&lt;&gt;""),IF(②解答入力!$D84=②解答入力!F84,1,0),"")</f>
        <v/>
      </c>
      <c r="F84" s="37" t="str">
        <f>IF(AND(②解答入力!$D84&lt;&gt;"",②解答入力!G84&lt;&gt;""),IF(②解答入力!$D84=②解答入力!G84,1,0),"")</f>
        <v/>
      </c>
      <c r="G84" s="37" t="str">
        <f>IF(AND(②解答入力!$D84&lt;&gt;"",②解答入力!H84&lt;&gt;""),IF(②解答入力!$D84=②解答入力!H84,1,0),"")</f>
        <v/>
      </c>
      <c r="H84" s="37" t="str">
        <f>IF(AND(②解答入力!$D84&lt;&gt;"",②解答入力!I84&lt;&gt;""),IF(②解答入力!$D84=②解答入力!I84,1,0),"")</f>
        <v/>
      </c>
      <c r="I84" s="37" t="str">
        <f>IF(AND(②解答入力!$D84&lt;&gt;"",②解答入力!J84&lt;&gt;""),IF(②解答入力!$D84=②解答入力!J84,1,0),"")</f>
        <v/>
      </c>
      <c r="J84" s="37" t="str">
        <f>IF(AND(②解答入力!$D84&lt;&gt;"",②解答入力!K84&lt;&gt;""),IF(②解答入力!$D84=②解答入力!K84,1,0),"")</f>
        <v/>
      </c>
      <c r="K84" s="37" t="str">
        <f>IF(AND(②解答入力!$D84&lt;&gt;"",②解答入力!L84&lt;&gt;""),IF(②解答入力!$D84=②解答入力!L84,1,0),"")</f>
        <v/>
      </c>
      <c r="L84" s="37" t="str">
        <f>IF(AND(②解答入力!$D84&lt;&gt;"",②解答入力!M84&lt;&gt;""),IF(②解答入力!$D84=②解答入力!M84,1,0),"")</f>
        <v/>
      </c>
      <c r="M84" s="37" t="str">
        <f>IF(AND(②解答入力!$D84&lt;&gt;"",②解答入力!N84&lt;&gt;""),IF(②解答入力!$D84=②解答入力!N84,1,0),"")</f>
        <v/>
      </c>
      <c r="N84" s="37" t="str">
        <f>IF(AND(②解答入力!$D84&lt;&gt;"",②解答入力!O84&lt;&gt;""),IF(②解答入力!$D84=②解答入力!O84,1,0),"")</f>
        <v/>
      </c>
      <c r="O84" s="37" t="str">
        <f>IF(AND(②解答入力!$D84&lt;&gt;"",②解答入力!P84&lt;&gt;""),IF(②解答入力!$D84=②解答入力!P84,1,0),"")</f>
        <v/>
      </c>
      <c r="P84" s="37" t="str">
        <f>IF(AND(②解答入力!$D84&lt;&gt;"",②解答入力!Q84&lt;&gt;""),IF(②解答入力!$D84=②解答入力!Q84,1,0),"")</f>
        <v/>
      </c>
      <c r="Q84" s="37" t="str">
        <f>IF(AND(②解答入力!$D84&lt;&gt;"",②解答入力!R84&lt;&gt;""),IF(②解答入力!$D84=②解答入力!R84,1,0),"")</f>
        <v/>
      </c>
      <c r="R84" s="37" t="str">
        <f>IF(AND(②解答入力!$D84&lt;&gt;"",②解答入力!S84&lt;&gt;""),IF(②解答入力!$D84=②解答入力!S84,1,0),"")</f>
        <v/>
      </c>
      <c r="S84" s="37" t="str">
        <f>IF(AND(②解答入力!$D84&lt;&gt;"",②解答入力!T84&lt;&gt;""),IF(②解答入力!$D84=②解答入力!T84,1,0),"")</f>
        <v/>
      </c>
      <c r="T84" s="37" t="str">
        <f>IF(AND(②解答入力!$D84&lt;&gt;"",②解答入力!U84&lt;&gt;""),IF(②解答入力!$D84=②解答入力!U84,1,0),"")</f>
        <v/>
      </c>
      <c r="U84" s="37" t="str">
        <f>IF(AND(②解答入力!$D84&lt;&gt;"",②解答入力!V84&lt;&gt;""),IF(②解答入力!$D84=②解答入力!V84,1,0),"")</f>
        <v/>
      </c>
      <c r="V84" s="37" t="str">
        <f>IF(AND(②解答入力!$D84&lt;&gt;"",②解答入力!W84&lt;&gt;""),IF(②解答入力!$D84=②解答入力!W84,1,0),"")</f>
        <v/>
      </c>
      <c r="W84" s="37" t="str">
        <f>IF(AND(②解答入力!$D84&lt;&gt;"",②解答入力!X84&lt;&gt;""),IF(②解答入力!$D84=②解答入力!X84,1,0),"")</f>
        <v/>
      </c>
      <c r="X84" s="37" t="str">
        <f>IF(AND(②解答入力!$D84&lt;&gt;"",②解答入力!Y84&lt;&gt;""),IF(②解答入力!$D84=②解答入力!Y84,1,0),"")</f>
        <v/>
      </c>
      <c r="Y84" s="37" t="str">
        <f>IF(AND(②解答入力!$D84&lt;&gt;"",②解答入力!Z84&lt;&gt;""),IF(②解答入力!$D84=②解答入力!Z84,1,0),"")</f>
        <v/>
      </c>
      <c r="Z84" s="37" t="str">
        <f>IF(AND(②解答入力!$D84&lt;&gt;"",②解答入力!AA84&lt;&gt;""),IF(②解答入力!$D84=②解答入力!AA84,1,0),"")</f>
        <v/>
      </c>
      <c r="AA84" s="37" t="str">
        <f>IF(AND(②解答入力!$D84&lt;&gt;"",②解答入力!AB84&lt;&gt;""),IF(②解答入力!$D84=②解答入力!AB84,1,0),"")</f>
        <v/>
      </c>
      <c r="AB84" s="37" t="str">
        <f>IF(AND(②解答入力!$D84&lt;&gt;"",②解答入力!AC84&lt;&gt;""),IF(②解答入力!$D84=②解答入力!AC84,1,0),"")</f>
        <v/>
      </c>
      <c r="AC84" s="37" t="str">
        <f>IF(AND(②解答入力!$D84&lt;&gt;"",②解答入力!AD84&lt;&gt;""),IF(②解答入力!$D84=②解答入力!AD84,1,0),"")</f>
        <v/>
      </c>
      <c r="AD84" s="37" t="str">
        <f>IF(AND(②解答入力!$D84&lt;&gt;"",②解答入力!AE84&lt;&gt;""),IF(②解答入力!$D84=②解答入力!AE84,1,0),"")</f>
        <v/>
      </c>
      <c r="AE84" s="37" t="str">
        <f>IF(AND(②解答入力!$D84&lt;&gt;"",②解答入力!AF84&lt;&gt;""),IF(②解答入力!$D84=②解答入力!AF84,1,0),"")</f>
        <v/>
      </c>
      <c r="AF84" s="37" t="str">
        <f>IF(AND(②解答入力!$D84&lt;&gt;"",②解答入力!AG84&lt;&gt;""),IF(②解答入力!$D84=②解答入力!AG84,1,0),"")</f>
        <v/>
      </c>
      <c r="AG84" s="37" t="str">
        <f>IF(AND(②解答入力!$D84&lt;&gt;"",②解答入力!AH84&lt;&gt;""),IF(②解答入力!$D84=②解答入力!AH84,1,0),"")</f>
        <v/>
      </c>
      <c r="AH84" s="37" t="str">
        <f>IF(AND(②解答入力!$D84&lt;&gt;"",②解答入力!AI84&lt;&gt;""),IF(②解答入力!$D84=②解答入力!AI84,1,0),"")</f>
        <v/>
      </c>
      <c r="AI84" s="37" t="str">
        <f>IF(AND(②解答入力!$D84&lt;&gt;"",②解答入力!AJ84&lt;&gt;""),IF(②解答入力!$D84=②解答入力!AJ84,1,0),"")</f>
        <v/>
      </c>
      <c r="AJ84" s="70" t="str">
        <f>IF(AND(②解答入力!$D84&lt;&gt;"",②解答入力!AK84&lt;&gt;""),IF(②解答入力!$D84=②解答入力!AK84,1,0),"")</f>
        <v/>
      </c>
      <c r="AK84" s="37" t="str">
        <f>IF(AND(②解答入力!$D84&lt;&gt;"",②解答入力!AL84&lt;&gt;""),IF(②解答入力!$D84=②解答入力!AL84,1,0),"")</f>
        <v/>
      </c>
      <c r="AL84" s="37" t="str">
        <f>IF(AND(②解答入力!$D84&lt;&gt;"",②解答入力!AM84&lt;&gt;""),IF(②解答入力!$D84=②解答入力!AM84,1,0),"")</f>
        <v/>
      </c>
      <c r="AM84" s="37" t="str">
        <f>IF(AND(②解答入力!$D84&lt;&gt;"",②解答入力!AN84&lt;&gt;""),IF(②解答入力!$D84=②解答入力!AN84,1,0),"")</f>
        <v/>
      </c>
      <c r="AN84" s="37" t="str">
        <f>IF(AND(②解答入力!$D84&lt;&gt;"",②解答入力!AO84&lt;&gt;""),IF(②解答入力!$D84=②解答入力!AO84,1,0),"")</f>
        <v/>
      </c>
      <c r="AO84" s="37" t="str">
        <f>IF(AND(②解答入力!$D84&lt;&gt;"",②解答入力!AP84&lt;&gt;""),IF(②解答入力!$D84=②解答入力!AP84,1,0),"")</f>
        <v/>
      </c>
      <c r="AP84" s="70" t="str">
        <f>IF(AND(②解答入力!$D84&lt;&gt;"",②解答入力!AQ84&lt;&gt;""),IF(②解答入力!$D84=②解答入力!AQ84,1,0),"")</f>
        <v/>
      </c>
      <c r="AQ84" s="86" t="str">
        <f>IF(AND(②解答入力!$D84&lt;&gt;"",②解答入力!AR84&lt;&gt;""),IF(②解答入力!$D84=②解答入力!AR84,1,0),"")</f>
        <v/>
      </c>
      <c r="AR84" s="36">
        <f t="shared" si="4"/>
        <v>0</v>
      </c>
      <c r="AS84" s="37" t="e">
        <f t="shared" si="5"/>
        <v>#DIV/0!</v>
      </c>
      <c r="AT84" s="37">
        <f t="shared" si="6"/>
        <v>0</v>
      </c>
      <c r="AU84" s="56" t="e">
        <f t="shared" si="7"/>
        <v>#DIV/0!</v>
      </c>
    </row>
    <row r="85" spans="1:47" ht="15" customHeight="1">
      <c r="A85" s="490"/>
      <c r="B85" s="514"/>
      <c r="C85" s="107">
        <v>79</v>
      </c>
      <c r="D85" s="36" t="str">
        <f>IF(AND(②解答入力!$D85&lt;&gt;"",②解答入力!E85&lt;&gt;""),IF(②解答入力!$D85=②解答入力!E85,1,0),"")</f>
        <v/>
      </c>
      <c r="E85" s="37" t="str">
        <f>IF(AND(②解答入力!$D85&lt;&gt;"",②解答入力!F85&lt;&gt;""),IF(②解答入力!$D85=②解答入力!F85,1,0),"")</f>
        <v/>
      </c>
      <c r="F85" s="37" t="str">
        <f>IF(AND(②解答入力!$D85&lt;&gt;"",②解答入力!G85&lt;&gt;""),IF(②解答入力!$D85=②解答入力!G85,1,0),"")</f>
        <v/>
      </c>
      <c r="G85" s="37" t="str">
        <f>IF(AND(②解答入力!$D85&lt;&gt;"",②解答入力!H85&lt;&gt;""),IF(②解答入力!$D85=②解答入力!H85,1,0),"")</f>
        <v/>
      </c>
      <c r="H85" s="37" t="str">
        <f>IF(AND(②解答入力!$D85&lt;&gt;"",②解答入力!I85&lt;&gt;""),IF(②解答入力!$D85=②解答入力!I85,1,0),"")</f>
        <v/>
      </c>
      <c r="I85" s="37" t="str">
        <f>IF(AND(②解答入力!$D85&lt;&gt;"",②解答入力!J85&lt;&gt;""),IF(②解答入力!$D85=②解答入力!J85,1,0),"")</f>
        <v/>
      </c>
      <c r="J85" s="37" t="str">
        <f>IF(AND(②解答入力!$D85&lt;&gt;"",②解答入力!K85&lt;&gt;""),IF(②解答入力!$D85=②解答入力!K85,1,0),"")</f>
        <v/>
      </c>
      <c r="K85" s="37" t="str">
        <f>IF(AND(②解答入力!$D85&lt;&gt;"",②解答入力!L85&lt;&gt;""),IF(②解答入力!$D85=②解答入力!L85,1,0),"")</f>
        <v/>
      </c>
      <c r="L85" s="37" t="str">
        <f>IF(AND(②解答入力!$D85&lt;&gt;"",②解答入力!M85&lt;&gt;""),IF(②解答入力!$D85=②解答入力!M85,1,0),"")</f>
        <v/>
      </c>
      <c r="M85" s="37" t="str">
        <f>IF(AND(②解答入力!$D85&lt;&gt;"",②解答入力!N85&lt;&gt;""),IF(②解答入力!$D85=②解答入力!N85,1,0),"")</f>
        <v/>
      </c>
      <c r="N85" s="37" t="str">
        <f>IF(AND(②解答入力!$D85&lt;&gt;"",②解答入力!O85&lt;&gt;""),IF(②解答入力!$D85=②解答入力!O85,1,0),"")</f>
        <v/>
      </c>
      <c r="O85" s="37" t="str">
        <f>IF(AND(②解答入力!$D85&lt;&gt;"",②解答入力!P85&lt;&gt;""),IF(②解答入力!$D85=②解答入力!P85,1,0),"")</f>
        <v/>
      </c>
      <c r="P85" s="37" t="str">
        <f>IF(AND(②解答入力!$D85&lt;&gt;"",②解答入力!Q85&lt;&gt;""),IF(②解答入力!$D85=②解答入力!Q85,1,0),"")</f>
        <v/>
      </c>
      <c r="Q85" s="37" t="str">
        <f>IF(AND(②解答入力!$D85&lt;&gt;"",②解答入力!R85&lt;&gt;""),IF(②解答入力!$D85=②解答入力!R85,1,0),"")</f>
        <v/>
      </c>
      <c r="R85" s="37" t="str">
        <f>IF(AND(②解答入力!$D85&lt;&gt;"",②解答入力!S85&lt;&gt;""),IF(②解答入力!$D85=②解答入力!S85,1,0),"")</f>
        <v/>
      </c>
      <c r="S85" s="37" t="str">
        <f>IF(AND(②解答入力!$D85&lt;&gt;"",②解答入力!T85&lt;&gt;""),IF(②解答入力!$D85=②解答入力!T85,1,0),"")</f>
        <v/>
      </c>
      <c r="T85" s="37" t="str">
        <f>IF(AND(②解答入力!$D85&lt;&gt;"",②解答入力!U85&lt;&gt;""),IF(②解答入力!$D85=②解答入力!U85,1,0),"")</f>
        <v/>
      </c>
      <c r="U85" s="37" t="str">
        <f>IF(AND(②解答入力!$D85&lt;&gt;"",②解答入力!V85&lt;&gt;""),IF(②解答入力!$D85=②解答入力!V85,1,0),"")</f>
        <v/>
      </c>
      <c r="V85" s="37" t="str">
        <f>IF(AND(②解答入力!$D85&lt;&gt;"",②解答入力!W85&lt;&gt;""),IF(②解答入力!$D85=②解答入力!W85,1,0),"")</f>
        <v/>
      </c>
      <c r="W85" s="37" t="str">
        <f>IF(AND(②解答入力!$D85&lt;&gt;"",②解答入力!X85&lt;&gt;""),IF(②解答入力!$D85=②解答入力!X85,1,0),"")</f>
        <v/>
      </c>
      <c r="X85" s="37" t="str">
        <f>IF(AND(②解答入力!$D85&lt;&gt;"",②解答入力!Y85&lt;&gt;""),IF(②解答入力!$D85=②解答入力!Y85,1,0),"")</f>
        <v/>
      </c>
      <c r="Y85" s="37" t="str">
        <f>IF(AND(②解答入力!$D85&lt;&gt;"",②解答入力!Z85&lt;&gt;""),IF(②解答入力!$D85=②解答入力!Z85,1,0),"")</f>
        <v/>
      </c>
      <c r="Z85" s="37" t="str">
        <f>IF(AND(②解答入力!$D85&lt;&gt;"",②解答入力!AA85&lt;&gt;""),IF(②解答入力!$D85=②解答入力!AA85,1,0),"")</f>
        <v/>
      </c>
      <c r="AA85" s="37" t="str">
        <f>IF(AND(②解答入力!$D85&lt;&gt;"",②解答入力!AB85&lt;&gt;""),IF(②解答入力!$D85=②解答入力!AB85,1,0),"")</f>
        <v/>
      </c>
      <c r="AB85" s="37" t="str">
        <f>IF(AND(②解答入力!$D85&lt;&gt;"",②解答入力!AC85&lt;&gt;""),IF(②解答入力!$D85=②解答入力!AC85,1,0),"")</f>
        <v/>
      </c>
      <c r="AC85" s="37" t="str">
        <f>IF(AND(②解答入力!$D85&lt;&gt;"",②解答入力!AD85&lt;&gt;""),IF(②解答入力!$D85=②解答入力!AD85,1,0),"")</f>
        <v/>
      </c>
      <c r="AD85" s="37" t="str">
        <f>IF(AND(②解答入力!$D85&lt;&gt;"",②解答入力!AE85&lt;&gt;""),IF(②解答入力!$D85=②解答入力!AE85,1,0),"")</f>
        <v/>
      </c>
      <c r="AE85" s="37" t="str">
        <f>IF(AND(②解答入力!$D85&lt;&gt;"",②解答入力!AF85&lt;&gt;""),IF(②解答入力!$D85=②解答入力!AF85,1,0),"")</f>
        <v/>
      </c>
      <c r="AF85" s="37" t="str">
        <f>IF(AND(②解答入力!$D85&lt;&gt;"",②解答入力!AG85&lt;&gt;""),IF(②解答入力!$D85=②解答入力!AG85,1,0),"")</f>
        <v/>
      </c>
      <c r="AG85" s="37" t="str">
        <f>IF(AND(②解答入力!$D85&lt;&gt;"",②解答入力!AH85&lt;&gt;""),IF(②解答入力!$D85=②解答入力!AH85,1,0),"")</f>
        <v/>
      </c>
      <c r="AH85" s="37" t="str">
        <f>IF(AND(②解答入力!$D85&lt;&gt;"",②解答入力!AI85&lt;&gt;""),IF(②解答入力!$D85=②解答入力!AI85,1,0),"")</f>
        <v/>
      </c>
      <c r="AI85" s="37" t="str">
        <f>IF(AND(②解答入力!$D85&lt;&gt;"",②解答入力!AJ85&lt;&gt;""),IF(②解答入力!$D85=②解答入力!AJ85,1,0),"")</f>
        <v/>
      </c>
      <c r="AJ85" s="70" t="str">
        <f>IF(AND(②解答入力!$D85&lt;&gt;"",②解答入力!AK85&lt;&gt;""),IF(②解答入力!$D85=②解答入力!AK85,1,0),"")</f>
        <v/>
      </c>
      <c r="AK85" s="37" t="str">
        <f>IF(AND(②解答入力!$D85&lt;&gt;"",②解答入力!AL85&lt;&gt;""),IF(②解答入力!$D85=②解答入力!AL85,1,0),"")</f>
        <v/>
      </c>
      <c r="AL85" s="37" t="str">
        <f>IF(AND(②解答入力!$D85&lt;&gt;"",②解答入力!AM85&lt;&gt;""),IF(②解答入力!$D85=②解答入力!AM85,1,0),"")</f>
        <v/>
      </c>
      <c r="AM85" s="37" t="str">
        <f>IF(AND(②解答入力!$D85&lt;&gt;"",②解答入力!AN85&lt;&gt;""),IF(②解答入力!$D85=②解答入力!AN85,1,0),"")</f>
        <v/>
      </c>
      <c r="AN85" s="37" t="str">
        <f>IF(AND(②解答入力!$D85&lt;&gt;"",②解答入力!AO85&lt;&gt;""),IF(②解答入力!$D85=②解答入力!AO85,1,0),"")</f>
        <v/>
      </c>
      <c r="AO85" s="37" t="str">
        <f>IF(AND(②解答入力!$D85&lt;&gt;"",②解答入力!AP85&lt;&gt;""),IF(②解答入力!$D85=②解答入力!AP85,1,0),"")</f>
        <v/>
      </c>
      <c r="AP85" s="70" t="str">
        <f>IF(AND(②解答入力!$D85&lt;&gt;"",②解答入力!AQ85&lt;&gt;""),IF(②解答入力!$D85=②解答入力!AQ85,1,0),"")</f>
        <v/>
      </c>
      <c r="AQ85" s="86" t="str">
        <f>IF(AND(②解答入力!$D85&lt;&gt;"",②解答入力!AR85&lt;&gt;""),IF(②解答入力!$D85=②解答入力!AR85,1,0),"")</f>
        <v/>
      </c>
      <c r="AR85" s="36">
        <f t="shared" si="4"/>
        <v>0</v>
      </c>
      <c r="AS85" s="37" t="e">
        <f t="shared" si="5"/>
        <v>#DIV/0!</v>
      </c>
      <c r="AT85" s="37">
        <f t="shared" si="6"/>
        <v>0</v>
      </c>
      <c r="AU85" s="56" t="e">
        <f t="shared" si="7"/>
        <v>#DIV/0!</v>
      </c>
    </row>
    <row r="86" spans="1:47" ht="15" customHeight="1">
      <c r="A86" s="490"/>
      <c r="B86" s="502" t="s">
        <v>86</v>
      </c>
      <c r="C86" s="107">
        <v>80</v>
      </c>
      <c r="D86" s="36" t="str">
        <f>IF(AND(②解答入力!$D86&lt;&gt;"",②解答入力!E86&lt;&gt;""),IF(②解答入力!$D86=②解答入力!E86,1,0),"")</f>
        <v/>
      </c>
      <c r="E86" s="37" t="str">
        <f>IF(AND(②解答入力!$D86&lt;&gt;"",②解答入力!F86&lt;&gt;""),IF(②解答入力!$D86=②解答入力!F86,1,0),"")</f>
        <v/>
      </c>
      <c r="F86" s="37" t="str">
        <f>IF(AND(②解答入力!$D86&lt;&gt;"",②解答入力!G86&lt;&gt;""),IF(②解答入力!$D86=②解答入力!G86,1,0),"")</f>
        <v/>
      </c>
      <c r="G86" s="37" t="str">
        <f>IF(AND(②解答入力!$D86&lt;&gt;"",②解答入力!H86&lt;&gt;""),IF(②解答入力!$D86=②解答入力!H86,1,0),"")</f>
        <v/>
      </c>
      <c r="H86" s="37" t="str">
        <f>IF(AND(②解答入力!$D86&lt;&gt;"",②解答入力!I86&lt;&gt;""),IF(②解答入力!$D86=②解答入力!I86,1,0),"")</f>
        <v/>
      </c>
      <c r="I86" s="37" t="str">
        <f>IF(AND(②解答入力!$D86&lt;&gt;"",②解答入力!J86&lt;&gt;""),IF(②解答入力!$D86=②解答入力!J86,1,0),"")</f>
        <v/>
      </c>
      <c r="J86" s="37" t="str">
        <f>IF(AND(②解答入力!$D86&lt;&gt;"",②解答入力!K86&lt;&gt;""),IF(②解答入力!$D86=②解答入力!K86,1,0),"")</f>
        <v/>
      </c>
      <c r="K86" s="37" t="str">
        <f>IF(AND(②解答入力!$D86&lt;&gt;"",②解答入力!L86&lt;&gt;""),IF(②解答入力!$D86=②解答入力!L86,1,0),"")</f>
        <v/>
      </c>
      <c r="L86" s="37" t="str">
        <f>IF(AND(②解答入力!$D86&lt;&gt;"",②解答入力!M86&lt;&gt;""),IF(②解答入力!$D86=②解答入力!M86,1,0),"")</f>
        <v/>
      </c>
      <c r="M86" s="37" t="str">
        <f>IF(AND(②解答入力!$D86&lt;&gt;"",②解答入力!N86&lt;&gt;""),IF(②解答入力!$D86=②解答入力!N86,1,0),"")</f>
        <v/>
      </c>
      <c r="N86" s="37" t="str">
        <f>IF(AND(②解答入力!$D86&lt;&gt;"",②解答入力!O86&lt;&gt;""),IF(②解答入力!$D86=②解答入力!O86,1,0),"")</f>
        <v/>
      </c>
      <c r="O86" s="37" t="str">
        <f>IF(AND(②解答入力!$D86&lt;&gt;"",②解答入力!P86&lt;&gt;""),IF(②解答入力!$D86=②解答入力!P86,1,0),"")</f>
        <v/>
      </c>
      <c r="P86" s="37" t="str">
        <f>IF(AND(②解答入力!$D86&lt;&gt;"",②解答入力!Q86&lt;&gt;""),IF(②解答入力!$D86=②解答入力!Q86,1,0),"")</f>
        <v/>
      </c>
      <c r="Q86" s="37" t="str">
        <f>IF(AND(②解答入力!$D86&lt;&gt;"",②解答入力!R86&lt;&gt;""),IF(②解答入力!$D86=②解答入力!R86,1,0),"")</f>
        <v/>
      </c>
      <c r="R86" s="37" t="str">
        <f>IF(AND(②解答入力!$D86&lt;&gt;"",②解答入力!S86&lt;&gt;""),IF(②解答入力!$D86=②解答入力!S86,1,0),"")</f>
        <v/>
      </c>
      <c r="S86" s="37" t="str">
        <f>IF(AND(②解答入力!$D86&lt;&gt;"",②解答入力!T86&lt;&gt;""),IF(②解答入力!$D86=②解答入力!T86,1,0),"")</f>
        <v/>
      </c>
      <c r="T86" s="37" t="str">
        <f>IF(AND(②解答入力!$D86&lt;&gt;"",②解答入力!U86&lt;&gt;""),IF(②解答入力!$D86=②解答入力!U86,1,0),"")</f>
        <v/>
      </c>
      <c r="U86" s="37" t="str">
        <f>IF(AND(②解答入力!$D86&lt;&gt;"",②解答入力!V86&lt;&gt;""),IF(②解答入力!$D86=②解答入力!V86,1,0),"")</f>
        <v/>
      </c>
      <c r="V86" s="37" t="str">
        <f>IF(AND(②解答入力!$D86&lt;&gt;"",②解答入力!W86&lt;&gt;""),IF(②解答入力!$D86=②解答入力!W86,1,0),"")</f>
        <v/>
      </c>
      <c r="W86" s="37" t="str">
        <f>IF(AND(②解答入力!$D86&lt;&gt;"",②解答入力!X86&lt;&gt;""),IF(②解答入力!$D86=②解答入力!X86,1,0),"")</f>
        <v/>
      </c>
      <c r="X86" s="37" t="str">
        <f>IF(AND(②解答入力!$D86&lt;&gt;"",②解答入力!Y86&lt;&gt;""),IF(②解答入力!$D86=②解答入力!Y86,1,0),"")</f>
        <v/>
      </c>
      <c r="Y86" s="37" t="str">
        <f>IF(AND(②解答入力!$D86&lt;&gt;"",②解答入力!Z86&lt;&gt;""),IF(②解答入力!$D86=②解答入力!Z86,1,0),"")</f>
        <v/>
      </c>
      <c r="Z86" s="37" t="str">
        <f>IF(AND(②解答入力!$D86&lt;&gt;"",②解答入力!AA86&lt;&gt;""),IF(②解答入力!$D86=②解答入力!AA86,1,0),"")</f>
        <v/>
      </c>
      <c r="AA86" s="37" t="str">
        <f>IF(AND(②解答入力!$D86&lt;&gt;"",②解答入力!AB86&lt;&gt;""),IF(②解答入力!$D86=②解答入力!AB86,1,0),"")</f>
        <v/>
      </c>
      <c r="AB86" s="37" t="str">
        <f>IF(AND(②解答入力!$D86&lt;&gt;"",②解答入力!AC86&lt;&gt;""),IF(②解答入力!$D86=②解答入力!AC86,1,0),"")</f>
        <v/>
      </c>
      <c r="AC86" s="37" t="str">
        <f>IF(AND(②解答入力!$D86&lt;&gt;"",②解答入力!AD86&lt;&gt;""),IF(②解答入力!$D86=②解答入力!AD86,1,0),"")</f>
        <v/>
      </c>
      <c r="AD86" s="37" t="str">
        <f>IF(AND(②解答入力!$D86&lt;&gt;"",②解答入力!AE86&lt;&gt;""),IF(②解答入力!$D86=②解答入力!AE86,1,0),"")</f>
        <v/>
      </c>
      <c r="AE86" s="37" t="str">
        <f>IF(AND(②解答入力!$D86&lt;&gt;"",②解答入力!AF86&lt;&gt;""),IF(②解答入力!$D86=②解答入力!AF86,1,0),"")</f>
        <v/>
      </c>
      <c r="AF86" s="37" t="str">
        <f>IF(AND(②解答入力!$D86&lt;&gt;"",②解答入力!AG86&lt;&gt;""),IF(②解答入力!$D86=②解答入力!AG86,1,0),"")</f>
        <v/>
      </c>
      <c r="AG86" s="37" t="str">
        <f>IF(AND(②解答入力!$D86&lt;&gt;"",②解答入力!AH86&lt;&gt;""),IF(②解答入力!$D86=②解答入力!AH86,1,0),"")</f>
        <v/>
      </c>
      <c r="AH86" s="37" t="str">
        <f>IF(AND(②解答入力!$D86&lt;&gt;"",②解答入力!AI86&lt;&gt;""),IF(②解答入力!$D86=②解答入力!AI86,1,0),"")</f>
        <v/>
      </c>
      <c r="AI86" s="37" t="str">
        <f>IF(AND(②解答入力!$D86&lt;&gt;"",②解答入力!AJ86&lt;&gt;""),IF(②解答入力!$D86=②解答入力!AJ86,1,0),"")</f>
        <v/>
      </c>
      <c r="AJ86" s="70" t="str">
        <f>IF(AND(②解答入力!$D86&lt;&gt;"",②解答入力!AK86&lt;&gt;""),IF(②解答入力!$D86=②解答入力!AK86,1,0),"")</f>
        <v/>
      </c>
      <c r="AK86" s="37" t="str">
        <f>IF(AND(②解答入力!$D86&lt;&gt;"",②解答入力!AL86&lt;&gt;""),IF(②解答入力!$D86=②解答入力!AL86,1,0),"")</f>
        <v/>
      </c>
      <c r="AL86" s="37" t="str">
        <f>IF(AND(②解答入力!$D86&lt;&gt;"",②解答入力!AM86&lt;&gt;""),IF(②解答入力!$D86=②解答入力!AM86,1,0),"")</f>
        <v/>
      </c>
      <c r="AM86" s="37" t="str">
        <f>IF(AND(②解答入力!$D86&lt;&gt;"",②解答入力!AN86&lt;&gt;""),IF(②解答入力!$D86=②解答入力!AN86,1,0),"")</f>
        <v/>
      </c>
      <c r="AN86" s="37" t="str">
        <f>IF(AND(②解答入力!$D86&lt;&gt;"",②解答入力!AO86&lt;&gt;""),IF(②解答入力!$D86=②解答入力!AO86,1,0),"")</f>
        <v/>
      </c>
      <c r="AO86" s="37" t="str">
        <f>IF(AND(②解答入力!$D86&lt;&gt;"",②解答入力!AP86&lt;&gt;""),IF(②解答入力!$D86=②解答入力!AP86,1,0),"")</f>
        <v/>
      </c>
      <c r="AP86" s="70" t="str">
        <f>IF(AND(②解答入力!$D86&lt;&gt;"",②解答入力!AQ86&lt;&gt;""),IF(②解答入力!$D86=②解答入力!AQ86,1,0),"")</f>
        <v/>
      </c>
      <c r="AQ86" s="86" t="str">
        <f>IF(AND(②解答入力!$D86&lt;&gt;"",②解答入力!AR86&lt;&gt;""),IF(②解答入力!$D86=②解答入力!AR86,1,0),"")</f>
        <v/>
      </c>
      <c r="AR86" s="36">
        <f t="shared" si="4"/>
        <v>0</v>
      </c>
      <c r="AS86" s="37" t="e">
        <f t="shared" si="5"/>
        <v>#DIV/0!</v>
      </c>
      <c r="AT86" s="37">
        <f t="shared" si="6"/>
        <v>0</v>
      </c>
      <c r="AU86" s="56" t="e">
        <f t="shared" si="7"/>
        <v>#DIV/0!</v>
      </c>
    </row>
    <row r="87" spans="1:47" ht="15" customHeight="1">
      <c r="A87" s="490"/>
      <c r="B87" s="482"/>
      <c r="C87" s="107">
        <v>81</v>
      </c>
      <c r="D87" s="36" t="str">
        <f>IF(AND(②解答入力!$D87&lt;&gt;"",②解答入力!E87&lt;&gt;""),IF(②解答入力!$D87=②解答入力!E87,1,0),"")</f>
        <v/>
      </c>
      <c r="E87" s="37" t="str">
        <f>IF(AND(②解答入力!$D87&lt;&gt;"",②解答入力!F87&lt;&gt;""),IF(②解答入力!$D87=②解答入力!F87,1,0),"")</f>
        <v/>
      </c>
      <c r="F87" s="37" t="str">
        <f>IF(AND(②解答入力!$D87&lt;&gt;"",②解答入力!G87&lt;&gt;""),IF(②解答入力!$D87=②解答入力!G87,1,0),"")</f>
        <v/>
      </c>
      <c r="G87" s="37" t="str">
        <f>IF(AND(②解答入力!$D87&lt;&gt;"",②解答入力!H87&lt;&gt;""),IF(②解答入力!$D87=②解答入力!H87,1,0),"")</f>
        <v/>
      </c>
      <c r="H87" s="37" t="str">
        <f>IF(AND(②解答入力!$D87&lt;&gt;"",②解答入力!I87&lt;&gt;""),IF(②解答入力!$D87=②解答入力!I87,1,0),"")</f>
        <v/>
      </c>
      <c r="I87" s="37" t="str">
        <f>IF(AND(②解答入力!$D87&lt;&gt;"",②解答入力!J87&lt;&gt;""),IF(②解答入力!$D87=②解答入力!J87,1,0),"")</f>
        <v/>
      </c>
      <c r="J87" s="37" t="str">
        <f>IF(AND(②解答入力!$D87&lt;&gt;"",②解答入力!K87&lt;&gt;""),IF(②解答入力!$D87=②解答入力!K87,1,0),"")</f>
        <v/>
      </c>
      <c r="K87" s="37" t="str">
        <f>IF(AND(②解答入力!$D87&lt;&gt;"",②解答入力!L87&lt;&gt;""),IF(②解答入力!$D87=②解答入力!L87,1,0),"")</f>
        <v/>
      </c>
      <c r="L87" s="37" t="str">
        <f>IF(AND(②解答入力!$D87&lt;&gt;"",②解答入力!M87&lt;&gt;""),IF(②解答入力!$D87=②解答入力!M87,1,0),"")</f>
        <v/>
      </c>
      <c r="M87" s="37" t="str">
        <f>IF(AND(②解答入力!$D87&lt;&gt;"",②解答入力!N87&lt;&gt;""),IF(②解答入力!$D87=②解答入力!N87,1,0),"")</f>
        <v/>
      </c>
      <c r="N87" s="37" t="str">
        <f>IF(AND(②解答入力!$D87&lt;&gt;"",②解答入力!O87&lt;&gt;""),IF(②解答入力!$D87=②解答入力!O87,1,0),"")</f>
        <v/>
      </c>
      <c r="O87" s="37" t="str">
        <f>IF(AND(②解答入力!$D87&lt;&gt;"",②解答入力!P87&lt;&gt;""),IF(②解答入力!$D87=②解答入力!P87,1,0),"")</f>
        <v/>
      </c>
      <c r="P87" s="37" t="str">
        <f>IF(AND(②解答入力!$D87&lt;&gt;"",②解答入力!Q87&lt;&gt;""),IF(②解答入力!$D87=②解答入力!Q87,1,0),"")</f>
        <v/>
      </c>
      <c r="Q87" s="37" t="str">
        <f>IF(AND(②解答入力!$D87&lt;&gt;"",②解答入力!R87&lt;&gt;""),IF(②解答入力!$D87=②解答入力!R87,1,0),"")</f>
        <v/>
      </c>
      <c r="R87" s="37" t="str">
        <f>IF(AND(②解答入力!$D87&lt;&gt;"",②解答入力!S87&lt;&gt;""),IF(②解答入力!$D87=②解答入力!S87,1,0),"")</f>
        <v/>
      </c>
      <c r="S87" s="37" t="str">
        <f>IF(AND(②解答入力!$D87&lt;&gt;"",②解答入力!T87&lt;&gt;""),IF(②解答入力!$D87=②解答入力!T87,1,0),"")</f>
        <v/>
      </c>
      <c r="T87" s="37" t="str">
        <f>IF(AND(②解答入力!$D87&lt;&gt;"",②解答入力!U87&lt;&gt;""),IF(②解答入力!$D87=②解答入力!U87,1,0),"")</f>
        <v/>
      </c>
      <c r="U87" s="37" t="str">
        <f>IF(AND(②解答入力!$D87&lt;&gt;"",②解答入力!V87&lt;&gt;""),IF(②解答入力!$D87=②解答入力!V87,1,0),"")</f>
        <v/>
      </c>
      <c r="V87" s="37" t="str">
        <f>IF(AND(②解答入力!$D87&lt;&gt;"",②解答入力!W87&lt;&gt;""),IF(②解答入力!$D87=②解答入力!W87,1,0),"")</f>
        <v/>
      </c>
      <c r="W87" s="37" t="str">
        <f>IF(AND(②解答入力!$D87&lt;&gt;"",②解答入力!X87&lt;&gt;""),IF(②解答入力!$D87=②解答入力!X87,1,0),"")</f>
        <v/>
      </c>
      <c r="X87" s="37" t="str">
        <f>IF(AND(②解答入力!$D87&lt;&gt;"",②解答入力!Y87&lt;&gt;""),IF(②解答入力!$D87=②解答入力!Y87,1,0),"")</f>
        <v/>
      </c>
      <c r="Y87" s="37" t="str">
        <f>IF(AND(②解答入力!$D87&lt;&gt;"",②解答入力!Z87&lt;&gt;""),IF(②解答入力!$D87=②解答入力!Z87,1,0),"")</f>
        <v/>
      </c>
      <c r="Z87" s="37" t="str">
        <f>IF(AND(②解答入力!$D87&lt;&gt;"",②解答入力!AA87&lt;&gt;""),IF(②解答入力!$D87=②解答入力!AA87,1,0),"")</f>
        <v/>
      </c>
      <c r="AA87" s="37" t="str">
        <f>IF(AND(②解答入力!$D87&lt;&gt;"",②解答入力!AB87&lt;&gt;""),IF(②解答入力!$D87=②解答入力!AB87,1,0),"")</f>
        <v/>
      </c>
      <c r="AB87" s="37" t="str">
        <f>IF(AND(②解答入力!$D87&lt;&gt;"",②解答入力!AC87&lt;&gt;""),IF(②解答入力!$D87=②解答入力!AC87,1,0),"")</f>
        <v/>
      </c>
      <c r="AC87" s="37" t="str">
        <f>IF(AND(②解答入力!$D87&lt;&gt;"",②解答入力!AD87&lt;&gt;""),IF(②解答入力!$D87=②解答入力!AD87,1,0),"")</f>
        <v/>
      </c>
      <c r="AD87" s="37" t="str">
        <f>IF(AND(②解答入力!$D87&lt;&gt;"",②解答入力!AE87&lt;&gt;""),IF(②解答入力!$D87=②解答入力!AE87,1,0),"")</f>
        <v/>
      </c>
      <c r="AE87" s="37" t="str">
        <f>IF(AND(②解答入力!$D87&lt;&gt;"",②解答入力!AF87&lt;&gt;""),IF(②解答入力!$D87=②解答入力!AF87,1,0),"")</f>
        <v/>
      </c>
      <c r="AF87" s="37" t="str">
        <f>IF(AND(②解答入力!$D87&lt;&gt;"",②解答入力!AG87&lt;&gt;""),IF(②解答入力!$D87=②解答入力!AG87,1,0),"")</f>
        <v/>
      </c>
      <c r="AG87" s="37" t="str">
        <f>IF(AND(②解答入力!$D87&lt;&gt;"",②解答入力!AH87&lt;&gt;""),IF(②解答入力!$D87=②解答入力!AH87,1,0),"")</f>
        <v/>
      </c>
      <c r="AH87" s="37" t="str">
        <f>IF(AND(②解答入力!$D87&lt;&gt;"",②解答入力!AI87&lt;&gt;""),IF(②解答入力!$D87=②解答入力!AI87,1,0),"")</f>
        <v/>
      </c>
      <c r="AI87" s="37" t="str">
        <f>IF(AND(②解答入力!$D87&lt;&gt;"",②解答入力!AJ87&lt;&gt;""),IF(②解答入力!$D87=②解答入力!AJ87,1,0),"")</f>
        <v/>
      </c>
      <c r="AJ87" s="70" t="str">
        <f>IF(AND(②解答入力!$D87&lt;&gt;"",②解答入力!AK87&lt;&gt;""),IF(②解答入力!$D87=②解答入力!AK87,1,0),"")</f>
        <v/>
      </c>
      <c r="AK87" s="37" t="str">
        <f>IF(AND(②解答入力!$D87&lt;&gt;"",②解答入力!AL87&lt;&gt;""),IF(②解答入力!$D87=②解答入力!AL87,1,0),"")</f>
        <v/>
      </c>
      <c r="AL87" s="37" t="str">
        <f>IF(AND(②解答入力!$D87&lt;&gt;"",②解答入力!AM87&lt;&gt;""),IF(②解答入力!$D87=②解答入力!AM87,1,0),"")</f>
        <v/>
      </c>
      <c r="AM87" s="37" t="str">
        <f>IF(AND(②解答入力!$D87&lt;&gt;"",②解答入力!AN87&lt;&gt;""),IF(②解答入力!$D87=②解答入力!AN87,1,0),"")</f>
        <v/>
      </c>
      <c r="AN87" s="37" t="str">
        <f>IF(AND(②解答入力!$D87&lt;&gt;"",②解答入力!AO87&lt;&gt;""),IF(②解答入力!$D87=②解答入力!AO87,1,0),"")</f>
        <v/>
      </c>
      <c r="AO87" s="37" t="str">
        <f>IF(AND(②解答入力!$D87&lt;&gt;"",②解答入力!AP87&lt;&gt;""),IF(②解答入力!$D87=②解答入力!AP87,1,0),"")</f>
        <v/>
      </c>
      <c r="AP87" s="70" t="str">
        <f>IF(AND(②解答入力!$D87&lt;&gt;"",②解答入力!AQ87&lt;&gt;""),IF(②解答入力!$D87=②解答入力!AQ87,1,0),"")</f>
        <v/>
      </c>
      <c r="AQ87" s="86" t="str">
        <f>IF(AND(②解答入力!$D87&lt;&gt;"",②解答入力!AR87&lt;&gt;""),IF(②解答入力!$D87=②解答入力!AR87,1,0),"")</f>
        <v/>
      </c>
      <c r="AR87" s="36">
        <f t="shared" si="4"/>
        <v>0</v>
      </c>
      <c r="AS87" s="37" t="e">
        <f t="shared" si="5"/>
        <v>#DIV/0!</v>
      </c>
      <c r="AT87" s="37">
        <f t="shared" si="6"/>
        <v>0</v>
      </c>
      <c r="AU87" s="56" t="e">
        <f t="shared" si="7"/>
        <v>#DIV/0!</v>
      </c>
    </row>
    <row r="88" spans="1:47" ht="15" customHeight="1">
      <c r="A88" s="490"/>
      <c r="B88" s="482"/>
      <c r="C88" s="107">
        <v>82</v>
      </c>
      <c r="D88" s="36" t="str">
        <f>IF(AND(②解答入力!$D88&lt;&gt;"",②解答入力!E88&lt;&gt;""),IF(②解答入力!$D88=②解答入力!E88,1,0),"")</f>
        <v/>
      </c>
      <c r="E88" s="37" t="str">
        <f>IF(AND(②解答入力!$D88&lt;&gt;"",②解答入力!F88&lt;&gt;""),IF(②解答入力!$D88=②解答入力!F88,1,0),"")</f>
        <v/>
      </c>
      <c r="F88" s="37" t="str">
        <f>IF(AND(②解答入力!$D88&lt;&gt;"",②解答入力!G88&lt;&gt;""),IF(②解答入力!$D88=②解答入力!G88,1,0),"")</f>
        <v/>
      </c>
      <c r="G88" s="37" t="str">
        <f>IF(AND(②解答入力!$D88&lt;&gt;"",②解答入力!H88&lt;&gt;""),IF(②解答入力!$D88=②解答入力!H88,1,0),"")</f>
        <v/>
      </c>
      <c r="H88" s="37" t="str">
        <f>IF(AND(②解答入力!$D88&lt;&gt;"",②解答入力!I88&lt;&gt;""),IF(②解答入力!$D88=②解答入力!I88,1,0),"")</f>
        <v/>
      </c>
      <c r="I88" s="37" t="str">
        <f>IF(AND(②解答入力!$D88&lt;&gt;"",②解答入力!J88&lt;&gt;""),IF(②解答入力!$D88=②解答入力!J88,1,0),"")</f>
        <v/>
      </c>
      <c r="J88" s="37" t="str">
        <f>IF(AND(②解答入力!$D88&lt;&gt;"",②解答入力!K88&lt;&gt;""),IF(②解答入力!$D88=②解答入力!K88,1,0),"")</f>
        <v/>
      </c>
      <c r="K88" s="37" t="str">
        <f>IF(AND(②解答入力!$D88&lt;&gt;"",②解答入力!L88&lt;&gt;""),IF(②解答入力!$D88=②解答入力!L88,1,0),"")</f>
        <v/>
      </c>
      <c r="L88" s="37" t="str">
        <f>IF(AND(②解答入力!$D88&lt;&gt;"",②解答入力!M88&lt;&gt;""),IF(②解答入力!$D88=②解答入力!M88,1,0),"")</f>
        <v/>
      </c>
      <c r="M88" s="37" t="str">
        <f>IF(AND(②解答入力!$D88&lt;&gt;"",②解答入力!N88&lt;&gt;""),IF(②解答入力!$D88=②解答入力!N88,1,0),"")</f>
        <v/>
      </c>
      <c r="N88" s="37" t="str">
        <f>IF(AND(②解答入力!$D88&lt;&gt;"",②解答入力!O88&lt;&gt;""),IF(②解答入力!$D88=②解答入力!O88,1,0),"")</f>
        <v/>
      </c>
      <c r="O88" s="37" t="str">
        <f>IF(AND(②解答入力!$D88&lt;&gt;"",②解答入力!P88&lt;&gt;""),IF(②解答入力!$D88=②解答入力!P88,1,0),"")</f>
        <v/>
      </c>
      <c r="P88" s="37" t="str">
        <f>IF(AND(②解答入力!$D88&lt;&gt;"",②解答入力!Q88&lt;&gt;""),IF(②解答入力!$D88=②解答入力!Q88,1,0),"")</f>
        <v/>
      </c>
      <c r="Q88" s="37" t="str">
        <f>IF(AND(②解答入力!$D88&lt;&gt;"",②解答入力!R88&lt;&gt;""),IF(②解答入力!$D88=②解答入力!R88,1,0),"")</f>
        <v/>
      </c>
      <c r="R88" s="37" t="str">
        <f>IF(AND(②解答入力!$D88&lt;&gt;"",②解答入力!S88&lt;&gt;""),IF(②解答入力!$D88=②解答入力!S88,1,0),"")</f>
        <v/>
      </c>
      <c r="S88" s="37" t="str">
        <f>IF(AND(②解答入力!$D88&lt;&gt;"",②解答入力!T88&lt;&gt;""),IF(②解答入力!$D88=②解答入力!T88,1,0),"")</f>
        <v/>
      </c>
      <c r="T88" s="37" t="str">
        <f>IF(AND(②解答入力!$D88&lt;&gt;"",②解答入力!U88&lt;&gt;""),IF(②解答入力!$D88=②解答入力!U88,1,0),"")</f>
        <v/>
      </c>
      <c r="U88" s="37" t="str">
        <f>IF(AND(②解答入力!$D88&lt;&gt;"",②解答入力!V88&lt;&gt;""),IF(②解答入力!$D88=②解答入力!V88,1,0),"")</f>
        <v/>
      </c>
      <c r="V88" s="37" t="str">
        <f>IF(AND(②解答入力!$D88&lt;&gt;"",②解答入力!W88&lt;&gt;""),IF(②解答入力!$D88=②解答入力!W88,1,0),"")</f>
        <v/>
      </c>
      <c r="W88" s="37" t="str">
        <f>IF(AND(②解答入力!$D88&lt;&gt;"",②解答入力!X88&lt;&gt;""),IF(②解答入力!$D88=②解答入力!X88,1,0),"")</f>
        <v/>
      </c>
      <c r="X88" s="37" t="str">
        <f>IF(AND(②解答入力!$D88&lt;&gt;"",②解答入力!Y88&lt;&gt;""),IF(②解答入力!$D88=②解答入力!Y88,1,0),"")</f>
        <v/>
      </c>
      <c r="Y88" s="37" t="str">
        <f>IF(AND(②解答入力!$D88&lt;&gt;"",②解答入力!Z88&lt;&gt;""),IF(②解答入力!$D88=②解答入力!Z88,1,0),"")</f>
        <v/>
      </c>
      <c r="Z88" s="37" t="str">
        <f>IF(AND(②解答入力!$D88&lt;&gt;"",②解答入力!AA88&lt;&gt;""),IF(②解答入力!$D88=②解答入力!AA88,1,0),"")</f>
        <v/>
      </c>
      <c r="AA88" s="37" t="str">
        <f>IF(AND(②解答入力!$D88&lt;&gt;"",②解答入力!AB88&lt;&gt;""),IF(②解答入力!$D88=②解答入力!AB88,1,0),"")</f>
        <v/>
      </c>
      <c r="AB88" s="37" t="str">
        <f>IF(AND(②解答入力!$D88&lt;&gt;"",②解答入力!AC88&lt;&gt;""),IF(②解答入力!$D88=②解答入力!AC88,1,0),"")</f>
        <v/>
      </c>
      <c r="AC88" s="37" t="str">
        <f>IF(AND(②解答入力!$D88&lt;&gt;"",②解答入力!AD88&lt;&gt;""),IF(②解答入力!$D88=②解答入力!AD88,1,0),"")</f>
        <v/>
      </c>
      <c r="AD88" s="37" t="str">
        <f>IF(AND(②解答入力!$D88&lt;&gt;"",②解答入力!AE88&lt;&gt;""),IF(②解答入力!$D88=②解答入力!AE88,1,0),"")</f>
        <v/>
      </c>
      <c r="AE88" s="37" t="str">
        <f>IF(AND(②解答入力!$D88&lt;&gt;"",②解答入力!AF88&lt;&gt;""),IF(②解答入力!$D88=②解答入力!AF88,1,0),"")</f>
        <v/>
      </c>
      <c r="AF88" s="37" t="str">
        <f>IF(AND(②解答入力!$D88&lt;&gt;"",②解答入力!AG88&lt;&gt;""),IF(②解答入力!$D88=②解答入力!AG88,1,0),"")</f>
        <v/>
      </c>
      <c r="AG88" s="37" t="str">
        <f>IF(AND(②解答入力!$D88&lt;&gt;"",②解答入力!AH88&lt;&gt;""),IF(②解答入力!$D88=②解答入力!AH88,1,0),"")</f>
        <v/>
      </c>
      <c r="AH88" s="37" t="str">
        <f>IF(AND(②解答入力!$D88&lt;&gt;"",②解答入力!AI88&lt;&gt;""),IF(②解答入力!$D88=②解答入力!AI88,1,0),"")</f>
        <v/>
      </c>
      <c r="AI88" s="37" t="str">
        <f>IF(AND(②解答入力!$D88&lt;&gt;"",②解答入力!AJ88&lt;&gt;""),IF(②解答入力!$D88=②解答入力!AJ88,1,0),"")</f>
        <v/>
      </c>
      <c r="AJ88" s="70" t="str">
        <f>IF(AND(②解答入力!$D88&lt;&gt;"",②解答入力!AK88&lt;&gt;""),IF(②解答入力!$D88=②解答入力!AK88,1,0),"")</f>
        <v/>
      </c>
      <c r="AK88" s="37" t="str">
        <f>IF(AND(②解答入力!$D88&lt;&gt;"",②解答入力!AL88&lt;&gt;""),IF(②解答入力!$D88=②解答入力!AL88,1,0),"")</f>
        <v/>
      </c>
      <c r="AL88" s="37" t="str">
        <f>IF(AND(②解答入力!$D88&lt;&gt;"",②解答入力!AM88&lt;&gt;""),IF(②解答入力!$D88=②解答入力!AM88,1,0),"")</f>
        <v/>
      </c>
      <c r="AM88" s="37" t="str">
        <f>IF(AND(②解答入力!$D88&lt;&gt;"",②解答入力!AN88&lt;&gt;""),IF(②解答入力!$D88=②解答入力!AN88,1,0),"")</f>
        <v/>
      </c>
      <c r="AN88" s="37" t="str">
        <f>IF(AND(②解答入力!$D88&lt;&gt;"",②解答入力!AO88&lt;&gt;""),IF(②解答入力!$D88=②解答入力!AO88,1,0),"")</f>
        <v/>
      </c>
      <c r="AO88" s="37" t="str">
        <f>IF(AND(②解答入力!$D88&lt;&gt;"",②解答入力!AP88&lt;&gt;""),IF(②解答入力!$D88=②解答入力!AP88,1,0),"")</f>
        <v/>
      </c>
      <c r="AP88" s="70" t="str">
        <f>IF(AND(②解答入力!$D88&lt;&gt;"",②解答入力!AQ88&lt;&gt;""),IF(②解答入力!$D88=②解答入力!AQ88,1,0),"")</f>
        <v/>
      </c>
      <c r="AQ88" s="86" t="str">
        <f>IF(AND(②解答入力!$D88&lt;&gt;"",②解答入力!AR88&lt;&gt;""),IF(②解答入力!$D88=②解答入力!AR88,1,0),"")</f>
        <v/>
      </c>
      <c r="AR88" s="36">
        <f t="shared" si="4"/>
        <v>0</v>
      </c>
      <c r="AS88" s="37" t="e">
        <f t="shared" si="5"/>
        <v>#DIV/0!</v>
      </c>
      <c r="AT88" s="37">
        <f t="shared" si="6"/>
        <v>0</v>
      </c>
      <c r="AU88" s="56" t="e">
        <f t="shared" si="7"/>
        <v>#DIV/0!</v>
      </c>
    </row>
    <row r="89" spans="1:47" ht="15" customHeight="1">
      <c r="A89" s="490"/>
      <c r="B89" s="482"/>
      <c r="C89" s="107">
        <v>83</v>
      </c>
      <c r="D89" s="36" t="str">
        <f>IF(AND(②解答入力!$D89&lt;&gt;"",②解答入力!E89&lt;&gt;""),IF(②解答入力!$D89=②解答入力!E89,1,0),"")</f>
        <v/>
      </c>
      <c r="E89" s="37" t="str">
        <f>IF(AND(②解答入力!$D89&lt;&gt;"",②解答入力!F89&lt;&gt;""),IF(②解答入力!$D89=②解答入力!F89,1,0),"")</f>
        <v/>
      </c>
      <c r="F89" s="37" t="str">
        <f>IF(AND(②解答入力!$D89&lt;&gt;"",②解答入力!G89&lt;&gt;""),IF(②解答入力!$D89=②解答入力!G89,1,0),"")</f>
        <v/>
      </c>
      <c r="G89" s="37" t="str">
        <f>IF(AND(②解答入力!$D89&lt;&gt;"",②解答入力!H89&lt;&gt;""),IF(②解答入力!$D89=②解答入力!H89,1,0),"")</f>
        <v/>
      </c>
      <c r="H89" s="37" t="str">
        <f>IF(AND(②解答入力!$D89&lt;&gt;"",②解答入力!I89&lt;&gt;""),IF(②解答入力!$D89=②解答入力!I89,1,0),"")</f>
        <v/>
      </c>
      <c r="I89" s="37" t="str">
        <f>IF(AND(②解答入力!$D89&lt;&gt;"",②解答入力!J89&lt;&gt;""),IF(②解答入力!$D89=②解答入力!J89,1,0),"")</f>
        <v/>
      </c>
      <c r="J89" s="37" t="str">
        <f>IF(AND(②解答入力!$D89&lt;&gt;"",②解答入力!K89&lt;&gt;""),IF(②解答入力!$D89=②解答入力!K89,1,0),"")</f>
        <v/>
      </c>
      <c r="K89" s="37" t="str">
        <f>IF(AND(②解答入力!$D89&lt;&gt;"",②解答入力!L89&lt;&gt;""),IF(②解答入力!$D89=②解答入力!L89,1,0),"")</f>
        <v/>
      </c>
      <c r="L89" s="37" t="str">
        <f>IF(AND(②解答入力!$D89&lt;&gt;"",②解答入力!M89&lt;&gt;""),IF(②解答入力!$D89=②解答入力!M89,1,0),"")</f>
        <v/>
      </c>
      <c r="M89" s="37" t="str">
        <f>IF(AND(②解答入力!$D89&lt;&gt;"",②解答入力!N89&lt;&gt;""),IF(②解答入力!$D89=②解答入力!N89,1,0),"")</f>
        <v/>
      </c>
      <c r="N89" s="37" t="str">
        <f>IF(AND(②解答入力!$D89&lt;&gt;"",②解答入力!O89&lt;&gt;""),IF(②解答入力!$D89=②解答入力!O89,1,0),"")</f>
        <v/>
      </c>
      <c r="O89" s="37" t="str">
        <f>IF(AND(②解答入力!$D89&lt;&gt;"",②解答入力!P89&lt;&gt;""),IF(②解答入力!$D89=②解答入力!P89,1,0),"")</f>
        <v/>
      </c>
      <c r="P89" s="37" t="str">
        <f>IF(AND(②解答入力!$D89&lt;&gt;"",②解答入力!Q89&lt;&gt;""),IF(②解答入力!$D89=②解答入力!Q89,1,0),"")</f>
        <v/>
      </c>
      <c r="Q89" s="37" t="str">
        <f>IF(AND(②解答入力!$D89&lt;&gt;"",②解答入力!R89&lt;&gt;""),IF(②解答入力!$D89=②解答入力!R89,1,0),"")</f>
        <v/>
      </c>
      <c r="R89" s="37" t="str">
        <f>IF(AND(②解答入力!$D89&lt;&gt;"",②解答入力!S89&lt;&gt;""),IF(②解答入力!$D89=②解答入力!S89,1,0),"")</f>
        <v/>
      </c>
      <c r="S89" s="37" t="str">
        <f>IF(AND(②解答入力!$D89&lt;&gt;"",②解答入力!T89&lt;&gt;""),IF(②解答入力!$D89=②解答入力!T89,1,0),"")</f>
        <v/>
      </c>
      <c r="T89" s="37" t="str">
        <f>IF(AND(②解答入力!$D89&lt;&gt;"",②解答入力!U89&lt;&gt;""),IF(②解答入力!$D89=②解答入力!U89,1,0),"")</f>
        <v/>
      </c>
      <c r="U89" s="37" t="str">
        <f>IF(AND(②解答入力!$D89&lt;&gt;"",②解答入力!V89&lt;&gt;""),IF(②解答入力!$D89=②解答入力!V89,1,0),"")</f>
        <v/>
      </c>
      <c r="V89" s="37" t="str">
        <f>IF(AND(②解答入力!$D89&lt;&gt;"",②解答入力!W89&lt;&gt;""),IF(②解答入力!$D89=②解答入力!W89,1,0),"")</f>
        <v/>
      </c>
      <c r="W89" s="37" t="str">
        <f>IF(AND(②解答入力!$D89&lt;&gt;"",②解答入力!X89&lt;&gt;""),IF(②解答入力!$D89=②解答入力!X89,1,0),"")</f>
        <v/>
      </c>
      <c r="X89" s="37" t="str">
        <f>IF(AND(②解答入力!$D89&lt;&gt;"",②解答入力!Y89&lt;&gt;""),IF(②解答入力!$D89=②解答入力!Y89,1,0),"")</f>
        <v/>
      </c>
      <c r="Y89" s="37" t="str">
        <f>IF(AND(②解答入力!$D89&lt;&gt;"",②解答入力!Z89&lt;&gt;""),IF(②解答入力!$D89=②解答入力!Z89,1,0),"")</f>
        <v/>
      </c>
      <c r="Z89" s="37" t="str">
        <f>IF(AND(②解答入力!$D89&lt;&gt;"",②解答入力!AA89&lt;&gt;""),IF(②解答入力!$D89=②解答入力!AA89,1,0),"")</f>
        <v/>
      </c>
      <c r="AA89" s="37" t="str">
        <f>IF(AND(②解答入力!$D89&lt;&gt;"",②解答入力!AB89&lt;&gt;""),IF(②解答入力!$D89=②解答入力!AB89,1,0),"")</f>
        <v/>
      </c>
      <c r="AB89" s="37" t="str">
        <f>IF(AND(②解答入力!$D89&lt;&gt;"",②解答入力!AC89&lt;&gt;""),IF(②解答入力!$D89=②解答入力!AC89,1,0),"")</f>
        <v/>
      </c>
      <c r="AC89" s="37" t="str">
        <f>IF(AND(②解答入力!$D89&lt;&gt;"",②解答入力!AD89&lt;&gt;""),IF(②解答入力!$D89=②解答入力!AD89,1,0),"")</f>
        <v/>
      </c>
      <c r="AD89" s="37" t="str">
        <f>IF(AND(②解答入力!$D89&lt;&gt;"",②解答入力!AE89&lt;&gt;""),IF(②解答入力!$D89=②解答入力!AE89,1,0),"")</f>
        <v/>
      </c>
      <c r="AE89" s="37" t="str">
        <f>IF(AND(②解答入力!$D89&lt;&gt;"",②解答入力!AF89&lt;&gt;""),IF(②解答入力!$D89=②解答入力!AF89,1,0),"")</f>
        <v/>
      </c>
      <c r="AF89" s="37" t="str">
        <f>IF(AND(②解答入力!$D89&lt;&gt;"",②解答入力!AG89&lt;&gt;""),IF(②解答入力!$D89=②解答入力!AG89,1,0),"")</f>
        <v/>
      </c>
      <c r="AG89" s="37" t="str">
        <f>IF(AND(②解答入力!$D89&lt;&gt;"",②解答入力!AH89&lt;&gt;""),IF(②解答入力!$D89=②解答入力!AH89,1,0),"")</f>
        <v/>
      </c>
      <c r="AH89" s="37" t="str">
        <f>IF(AND(②解答入力!$D89&lt;&gt;"",②解答入力!AI89&lt;&gt;""),IF(②解答入力!$D89=②解答入力!AI89,1,0),"")</f>
        <v/>
      </c>
      <c r="AI89" s="37" t="str">
        <f>IF(AND(②解答入力!$D89&lt;&gt;"",②解答入力!AJ89&lt;&gt;""),IF(②解答入力!$D89=②解答入力!AJ89,1,0),"")</f>
        <v/>
      </c>
      <c r="AJ89" s="70" t="str">
        <f>IF(AND(②解答入力!$D89&lt;&gt;"",②解答入力!AK89&lt;&gt;""),IF(②解答入力!$D89=②解答入力!AK89,1,0),"")</f>
        <v/>
      </c>
      <c r="AK89" s="37" t="str">
        <f>IF(AND(②解答入力!$D89&lt;&gt;"",②解答入力!AL89&lt;&gt;""),IF(②解答入力!$D89=②解答入力!AL89,1,0),"")</f>
        <v/>
      </c>
      <c r="AL89" s="37" t="str">
        <f>IF(AND(②解答入力!$D89&lt;&gt;"",②解答入力!AM89&lt;&gt;""),IF(②解答入力!$D89=②解答入力!AM89,1,0),"")</f>
        <v/>
      </c>
      <c r="AM89" s="37" t="str">
        <f>IF(AND(②解答入力!$D89&lt;&gt;"",②解答入力!AN89&lt;&gt;""),IF(②解答入力!$D89=②解答入力!AN89,1,0),"")</f>
        <v/>
      </c>
      <c r="AN89" s="37" t="str">
        <f>IF(AND(②解答入力!$D89&lt;&gt;"",②解答入力!AO89&lt;&gt;""),IF(②解答入力!$D89=②解答入力!AO89,1,0),"")</f>
        <v/>
      </c>
      <c r="AO89" s="37" t="str">
        <f>IF(AND(②解答入力!$D89&lt;&gt;"",②解答入力!AP89&lt;&gt;""),IF(②解答入力!$D89=②解答入力!AP89,1,0),"")</f>
        <v/>
      </c>
      <c r="AP89" s="70" t="str">
        <f>IF(AND(②解答入力!$D89&lt;&gt;"",②解答入力!AQ89&lt;&gt;""),IF(②解答入力!$D89=②解答入力!AQ89,1,0),"")</f>
        <v/>
      </c>
      <c r="AQ89" s="86" t="str">
        <f>IF(AND(②解答入力!$D89&lt;&gt;"",②解答入力!AR89&lt;&gt;""),IF(②解答入力!$D89=②解答入力!AR89,1,0),"")</f>
        <v/>
      </c>
      <c r="AR89" s="36">
        <f t="shared" si="4"/>
        <v>0</v>
      </c>
      <c r="AS89" s="37" t="e">
        <f t="shared" si="5"/>
        <v>#DIV/0!</v>
      </c>
      <c r="AT89" s="37">
        <f t="shared" si="6"/>
        <v>0</v>
      </c>
      <c r="AU89" s="56" t="e">
        <f t="shared" si="7"/>
        <v>#DIV/0!</v>
      </c>
    </row>
    <row r="90" spans="1:47" ht="15" customHeight="1">
      <c r="A90" s="490"/>
      <c r="B90" s="482"/>
      <c r="C90" s="107">
        <v>84</v>
      </c>
      <c r="D90" s="36" t="str">
        <f>IF(AND(②解答入力!$D90&lt;&gt;"",②解答入力!E90&lt;&gt;""),IF(②解答入力!$D90=②解答入力!E90,1,0),"")</f>
        <v/>
      </c>
      <c r="E90" s="37" t="str">
        <f>IF(AND(②解答入力!$D90&lt;&gt;"",②解答入力!F90&lt;&gt;""),IF(②解答入力!$D90=②解答入力!F90,1,0),"")</f>
        <v/>
      </c>
      <c r="F90" s="37" t="str">
        <f>IF(AND(②解答入力!$D90&lt;&gt;"",②解答入力!G90&lt;&gt;""),IF(②解答入力!$D90=②解答入力!G90,1,0),"")</f>
        <v/>
      </c>
      <c r="G90" s="37" t="str">
        <f>IF(AND(②解答入力!$D90&lt;&gt;"",②解答入力!H90&lt;&gt;""),IF(②解答入力!$D90=②解答入力!H90,1,0),"")</f>
        <v/>
      </c>
      <c r="H90" s="37" t="str">
        <f>IF(AND(②解答入力!$D90&lt;&gt;"",②解答入力!I90&lt;&gt;""),IF(②解答入力!$D90=②解答入力!I90,1,0),"")</f>
        <v/>
      </c>
      <c r="I90" s="37" t="str">
        <f>IF(AND(②解答入力!$D90&lt;&gt;"",②解答入力!J90&lt;&gt;""),IF(②解答入力!$D90=②解答入力!J90,1,0),"")</f>
        <v/>
      </c>
      <c r="J90" s="37" t="str">
        <f>IF(AND(②解答入力!$D90&lt;&gt;"",②解答入力!K90&lt;&gt;""),IF(②解答入力!$D90=②解答入力!K90,1,0),"")</f>
        <v/>
      </c>
      <c r="K90" s="37" t="str">
        <f>IF(AND(②解答入力!$D90&lt;&gt;"",②解答入力!L90&lt;&gt;""),IF(②解答入力!$D90=②解答入力!L90,1,0),"")</f>
        <v/>
      </c>
      <c r="L90" s="37" t="str">
        <f>IF(AND(②解答入力!$D90&lt;&gt;"",②解答入力!M90&lt;&gt;""),IF(②解答入力!$D90=②解答入力!M90,1,0),"")</f>
        <v/>
      </c>
      <c r="M90" s="37" t="str">
        <f>IF(AND(②解答入力!$D90&lt;&gt;"",②解答入力!N90&lt;&gt;""),IF(②解答入力!$D90=②解答入力!N90,1,0),"")</f>
        <v/>
      </c>
      <c r="N90" s="37" t="str">
        <f>IF(AND(②解答入力!$D90&lt;&gt;"",②解答入力!O90&lt;&gt;""),IF(②解答入力!$D90=②解答入力!O90,1,0),"")</f>
        <v/>
      </c>
      <c r="O90" s="37" t="str">
        <f>IF(AND(②解答入力!$D90&lt;&gt;"",②解答入力!P90&lt;&gt;""),IF(②解答入力!$D90=②解答入力!P90,1,0),"")</f>
        <v/>
      </c>
      <c r="P90" s="37" t="str">
        <f>IF(AND(②解答入力!$D90&lt;&gt;"",②解答入力!Q90&lt;&gt;""),IF(②解答入力!$D90=②解答入力!Q90,1,0),"")</f>
        <v/>
      </c>
      <c r="Q90" s="37" t="str">
        <f>IF(AND(②解答入力!$D90&lt;&gt;"",②解答入力!R90&lt;&gt;""),IF(②解答入力!$D90=②解答入力!R90,1,0),"")</f>
        <v/>
      </c>
      <c r="R90" s="37" t="str">
        <f>IF(AND(②解答入力!$D90&lt;&gt;"",②解答入力!S90&lt;&gt;""),IF(②解答入力!$D90=②解答入力!S90,1,0),"")</f>
        <v/>
      </c>
      <c r="S90" s="37" t="str">
        <f>IF(AND(②解答入力!$D90&lt;&gt;"",②解答入力!T90&lt;&gt;""),IF(②解答入力!$D90=②解答入力!T90,1,0),"")</f>
        <v/>
      </c>
      <c r="T90" s="37" t="str">
        <f>IF(AND(②解答入力!$D90&lt;&gt;"",②解答入力!U90&lt;&gt;""),IF(②解答入力!$D90=②解答入力!U90,1,0),"")</f>
        <v/>
      </c>
      <c r="U90" s="37" t="str">
        <f>IF(AND(②解答入力!$D90&lt;&gt;"",②解答入力!V90&lt;&gt;""),IF(②解答入力!$D90=②解答入力!V90,1,0),"")</f>
        <v/>
      </c>
      <c r="V90" s="37" t="str">
        <f>IF(AND(②解答入力!$D90&lt;&gt;"",②解答入力!W90&lt;&gt;""),IF(②解答入力!$D90=②解答入力!W90,1,0),"")</f>
        <v/>
      </c>
      <c r="W90" s="37" t="str">
        <f>IF(AND(②解答入力!$D90&lt;&gt;"",②解答入力!X90&lt;&gt;""),IF(②解答入力!$D90=②解答入力!X90,1,0),"")</f>
        <v/>
      </c>
      <c r="X90" s="37" t="str">
        <f>IF(AND(②解答入力!$D90&lt;&gt;"",②解答入力!Y90&lt;&gt;""),IF(②解答入力!$D90=②解答入力!Y90,1,0),"")</f>
        <v/>
      </c>
      <c r="Y90" s="37" t="str">
        <f>IF(AND(②解答入力!$D90&lt;&gt;"",②解答入力!Z90&lt;&gt;""),IF(②解答入力!$D90=②解答入力!Z90,1,0),"")</f>
        <v/>
      </c>
      <c r="Z90" s="37" t="str">
        <f>IF(AND(②解答入力!$D90&lt;&gt;"",②解答入力!AA90&lt;&gt;""),IF(②解答入力!$D90=②解答入力!AA90,1,0),"")</f>
        <v/>
      </c>
      <c r="AA90" s="37" t="str">
        <f>IF(AND(②解答入力!$D90&lt;&gt;"",②解答入力!AB90&lt;&gt;""),IF(②解答入力!$D90=②解答入力!AB90,1,0),"")</f>
        <v/>
      </c>
      <c r="AB90" s="37" t="str">
        <f>IF(AND(②解答入力!$D90&lt;&gt;"",②解答入力!AC90&lt;&gt;""),IF(②解答入力!$D90=②解答入力!AC90,1,0),"")</f>
        <v/>
      </c>
      <c r="AC90" s="37" t="str">
        <f>IF(AND(②解答入力!$D90&lt;&gt;"",②解答入力!AD90&lt;&gt;""),IF(②解答入力!$D90=②解答入力!AD90,1,0),"")</f>
        <v/>
      </c>
      <c r="AD90" s="37" t="str">
        <f>IF(AND(②解答入力!$D90&lt;&gt;"",②解答入力!AE90&lt;&gt;""),IF(②解答入力!$D90=②解答入力!AE90,1,0),"")</f>
        <v/>
      </c>
      <c r="AE90" s="37" t="str">
        <f>IF(AND(②解答入力!$D90&lt;&gt;"",②解答入力!AF90&lt;&gt;""),IF(②解答入力!$D90=②解答入力!AF90,1,0),"")</f>
        <v/>
      </c>
      <c r="AF90" s="37" t="str">
        <f>IF(AND(②解答入力!$D90&lt;&gt;"",②解答入力!AG90&lt;&gt;""),IF(②解答入力!$D90=②解答入力!AG90,1,0),"")</f>
        <v/>
      </c>
      <c r="AG90" s="37" t="str">
        <f>IF(AND(②解答入力!$D90&lt;&gt;"",②解答入力!AH90&lt;&gt;""),IF(②解答入力!$D90=②解答入力!AH90,1,0),"")</f>
        <v/>
      </c>
      <c r="AH90" s="37" t="str">
        <f>IF(AND(②解答入力!$D90&lt;&gt;"",②解答入力!AI90&lt;&gt;""),IF(②解答入力!$D90=②解答入力!AI90,1,0),"")</f>
        <v/>
      </c>
      <c r="AI90" s="37" t="str">
        <f>IF(AND(②解答入力!$D90&lt;&gt;"",②解答入力!AJ90&lt;&gt;""),IF(②解答入力!$D90=②解答入力!AJ90,1,0),"")</f>
        <v/>
      </c>
      <c r="AJ90" s="70" t="str">
        <f>IF(AND(②解答入力!$D90&lt;&gt;"",②解答入力!AK90&lt;&gt;""),IF(②解答入力!$D90=②解答入力!AK90,1,0),"")</f>
        <v/>
      </c>
      <c r="AK90" s="37" t="str">
        <f>IF(AND(②解答入力!$D90&lt;&gt;"",②解答入力!AL90&lt;&gt;""),IF(②解答入力!$D90=②解答入力!AL90,1,0),"")</f>
        <v/>
      </c>
      <c r="AL90" s="37" t="str">
        <f>IF(AND(②解答入力!$D90&lt;&gt;"",②解答入力!AM90&lt;&gt;""),IF(②解答入力!$D90=②解答入力!AM90,1,0),"")</f>
        <v/>
      </c>
      <c r="AM90" s="37" t="str">
        <f>IF(AND(②解答入力!$D90&lt;&gt;"",②解答入力!AN90&lt;&gt;""),IF(②解答入力!$D90=②解答入力!AN90,1,0),"")</f>
        <v/>
      </c>
      <c r="AN90" s="37" t="str">
        <f>IF(AND(②解答入力!$D90&lt;&gt;"",②解答入力!AO90&lt;&gt;""),IF(②解答入力!$D90=②解答入力!AO90,1,0),"")</f>
        <v/>
      </c>
      <c r="AO90" s="37" t="str">
        <f>IF(AND(②解答入力!$D90&lt;&gt;"",②解答入力!AP90&lt;&gt;""),IF(②解答入力!$D90=②解答入力!AP90,1,0),"")</f>
        <v/>
      </c>
      <c r="AP90" s="70" t="str">
        <f>IF(AND(②解答入力!$D90&lt;&gt;"",②解答入力!AQ90&lt;&gt;""),IF(②解答入力!$D90=②解答入力!AQ90,1,0),"")</f>
        <v/>
      </c>
      <c r="AQ90" s="86" t="str">
        <f>IF(AND(②解答入力!$D90&lt;&gt;"",②解答入力!AR90&lt;&gt;""),IF(②解答入力!$D90=②解答入力!AR90,1,0),"")</f>
        <v/>
      </c>
      <c r="AR90" s="36">
        <f t="shared" si="4"/>
        <v>0</v>
      </c>
      <c r="AS90" s="37" t="e">
        <f t="shared" si="5"/>
        <v>#DIV/0!</v>
      </c>
      <c r="AT90" s="37">
        <f t="shared" si="6"/>
        <v>0</v>
      </c>
      <c r="AU90" s="56" t="e">
        <f t="shared" si="7"/>
        <v>#DIV/0!</v>
      </c>
    </row>
    <row r="91" spans="1:47" ht="15" customHeight="1">
      <c r="A91" s="490"/>
      <c r="B91" s="482"/>
      <c r="C91" s="107">
        <v>85</v>
      </c>
      <c r="D91" s="36" t="str">
        <f>IF(AND(②解答入力!$D91&lt;&gt;"",②解答入力!E91&lt;&gt;""),IF(②解答入力!$D91=②解答入力!E91,1,0),"")</f>
        <v/>
      </c>
      <c r="E91" s="37" t="str">
        <f>IF(AND(②解答入力!$D91&lt;&gt;"",②解答入力!F91&lt;&gt;""),IF(②解答入力!$D91=②解答入力!F91,1,0),"")</f>
        <v/>
      </c>
      <c r="F91" s="37" t="str">
        <f>IF(AND(②解答入力!$D91&lt;&gt;"",②解答入力!G91&lt;&gt;""),IF(②解答入力!$D91=②解答入力!G91,1,0),"")</f>
        <v/>
      </c>
      <c r="G91" s="37" t="str">
        <f>IF(AND(②解答入力!$D91&lt;&gt;"",②解答入力!H91&lt;&gt;""),IF(②解答入力!$D91=②解答入力!H91,1,0),"")</f>
        <v/>
      </c>
      <c r="H91" s="37" t="str">
        <f>IF(AND(②解答入力!$D91&lt;&gt;"",②解答入力!I91&lt;&gt;""),IF(②解答入力!$D91=②解答入力!I91,1,0),"")</f>
        <v/>
      </c>
      <c r="I91" s="37" t="str">
        <f>IF(AND(②解答入力!$D91&lt;&gt;"",②解答入力!J91&lt;&gt;""),IF(②解答入力!$D91=②解答入力!J91,1,0),"")</f>
        <v/>
      </c>
      <c r="J91" s="37" t="str">
        <f>IF(AND(②解答入力!$D91&lt;&gt;"",②解答入力!K91&lt;&gt;""),IF(②解答入力!$D91=②解答入力!K91,1,0),"")</f>
        <v/>
      </c>
      <c r="K91" s="37" t="str">
        <f>IF(AND(②解答入力!$D91&lt;&gt;"",②解答入力!L91&lt;&gt;""),IF(②解答入力!$D91=②解答入力!L91,1,0),"")</f>
        <v/>
      </c>
      <c r="L91" s="37" t="str">
        <f>IF(AND(②解答入力!$D91&lt;&gt;"",②解答入力!M91&lt;&gt;""),IF(②解答入力!$D91=②解答入力!M91,1,0),"")</f>
        <v/>
      </c>
      <c r="M91" s="37" t="str">
        <f>IF(AND(②解答入力!$D91&lt;&gt;"",②解答入力!N91&lt;&gt;""),IF(②解答入力!$D91=②解答入力!N91,1,0),"")</f>
        <v/>
      </c>
      <c r="N91" s="37" t="str">
        <f>IF(AND(②解答入力!$D91&lt;&gt;"",②解答入力!O91&lt;&gt;""),IF(②解答入力!$D91=②解答入力!O91,1,0),"")</f>
        <v/>
      </c>
      <c r="O91" s="37" t="str">
        <f>IF(AND(②解答入力!$D91&lt;&gt;"",②解答入力!P91&lt;&gt;""),IF(②解答入力!$D91=②解答入力!P91,1,0),"")</f>
        <v/>
      </c>
      <c r="P91" s="37" t="str">
        <f>IF(AND(②解答入力!$D91&lt;&gt;"",②解答入力!Q91&lt;&gt;""),IF(②解答入力!$D91=②解答入力!Q91,1,0),"")</f>
        <v/>
      </c>
      <c r="Q91" s="37" t="str">
        <f>IF(AND(②解答入力!$D91&lt;&gt;"",②解答入力!R91&lt;&gt;""),IF(②解答入力!$D91=②解答入力!R91,1,0),"")</f>
        <v/>
      </c>
      <c r="R91" s="37" t="str">
        <f>IF(AND(②解答入力!$D91&lt;&gt;"",②解答入力!S91&lt;&gt;""),IF(②解答入力!$D91=②解答入力!S91,1,0),"")</f>
        <v/>
      </c>
      <c r="S91" s="37" t="str">
        <f>IF(AND(②解答入力!$D91&lt;&gt;"",②解答入力!T91&lt;&gt;""),IF(②解答入力!$D91=②解答入力!T91,1,0),"")</f>
        <v/>
      </c>
      <c r="T91" s="37" t="str">
        <f>IF(AND(②解答入力!$D91&lt;&gt;"",②解答入力!U91&lt;&gt;""),IF(②解答入力!$D91=②解答入力!U91,1,0),"")</f>
        <v/>
      </c>
      <c r="U91" s="37" t="str">
        <f>IF(AND(②解答入力!$D91&lt;&gt;"",②解答入力!V91&lt;&gt;""),IF(②解答入力!$D91=②解答入力!V91,1,0),"")</f>
        <v/>
      </c>
      <c r="V91" s="37" t="str">
        <f>IF(AND(②解答入力!$D91&lt;&gt;"",②解答入力!W91&lt;&gt;""),IF(②解答入力!$D91=②解答入力!W91,1,0),"")</f>
        <v/>
      </c>
      <c r="W91" s="37" t="str">
        <f>IF(AND(②解答入力!$D91&lt;&gt;"",②解答入力!X91&lt;&gt;""),IF(②解答入力!$D91=②解答入力!X91,1,0),"")</f>
        <v/>
      </c>
      <c r="X91" s="37" t="str">
        <f>IF(AND(②解答入力!$D91&lt;&gt;"",②解答入力!Y91&lt;&gt;""),IF(②解答入力!$D91=②解答入力!Y91,1,0),"")</f>
        <v/>
      </c>
      <c r="Y91" s="37" t="str">
        <f>IF(AND(②解答入力!$D91&lt;&gt;"",②解答入力!Z91&lt;&gt;""),IF(②解答入力!$D91=②解答入力!Z91,1,0),"")</f>
        <v/>
      </c>
      <c r="Z91" s="37" t="str">
        <f>IF(AND(②解答入力!$D91&lt;&gt;"",②解答入力!AA91&lt;&gt;""),IF(②解答入力!$D91=②解答入力!AA91,1,0),"")</f>
        <v/>
      </c>
      <c r="AA91" s="37" t="str">
        <f>IF(AND(②解答入力!$D91&lt;&gt;"",②解答入力!AB91&lt;&gt;""),IF(②解答入力!$D91=②解答入力!AB91,1,0),"")</f>
        <v/>
      </c>
      <c r="AB91" s="37" t="str">
        <f>IF(AND(②解答入力!$D91&lt;&gt;"",②解答入力!AC91&lt;&gt;""),IF(②解答入力!$D91=②解答入力!AC91,1,0),"")</f>
        <v/>
      </c>
      <c r="AC91" s="37" t="str">
        <f>IF(AND(②解答入力!$D91&lt;&gt;"",②解答入力!AD91&lt;&gt;""),IF(②解答入力!$D91=②解答入力!AD91,1,0),"")</f>
        <v/>
      </c>
      <c r="AD91" s="37" t="str">
        <f>IF(AND(②解答入力!$D91&lt;&gt;"",②解答入力!AE91&lt;&gt;""),IF(②解答入力!$D91=②解答入力!AE91,1,0),"")</f>
        <v/>
      </c>
      <c r="AE91" s="37" t="str">
        <f>IF(AND(②解答入力!$D91&lt;&gt;"",②解答入力!AF91&lt;&gt;""),IF(②解答入力!$D91=②解答入力!AF91,1,0),"")</f>
        <v/>
      </c>
      <c r="AF91" s="37" t="str">
        <f>IF(AND(②解答入力!$D91&lt;&gt;"",②解答入力!AG91&lt;&gt;""),IF(②解答入力!$D91=②解答入力!AG91,1,0),"")</f>
        <v/>
      </c>
      <c r="AG91" s="37" t="str">
        <f>IF(AND(②解答入力!$D91&lt;&gt;"",②解答入力!AH91&lt;&gt;""),IF(②解答入力!$D91=②解答入力!AH91,1,0),"")</f>
        <v/>
      </c>
      <c r="AH91" s="37" t="str">
        <f>IF(AND(②解答入力!$D91&lt;&gt;"",②解答入力!AI91&lt;&gt;""),IF(②解答入力!$D91=②解答入力!AI91,1,0),"")</f>
        <v/>
      </c>
      <c r="AI91" s="37" t="str">
        <f>IF(AND(②解答入力!$D91&lt;&gt;"",②解答入力!AJ91&lt;&gt;""),IF(②解答入力!$D91=②解答入力!AJ91,1,0),"")</f>
        <v/>
      </c>
      <c r="AJ91" s="70" t="str">
        <f>IF(AND(②解答入力!$D91&lt;&gt;"",②解答入力!AK91&lt;&gt;""),IF(②解答入力!$D91=②解答入力!AK91,1,0),"")</f>
        <v/>
      </c>
      <c r="AK91" s="37" t="str">
        <f>IF(AND(②解答入力!$D91&lt;&gt;"",②解答入力!AL91&lt;&gt;""),IF(②解答入力!$D91=②解答入力!AL91,1,0),"")</f>
        <v/>
      </c>
      <c r="AL91" s="37" t="str">
        <f>IF(AND(②解答入力!$D91&lt;&gt;"",②解答入力!AM91&lt;&gt;""),IF(②解答入力!$D91=②解答入力!AM91,1,0),"")</f>
        <v/>
      </c>
      <c r="AM91" s="37" t="str">
        <f>IF(AND(②解答入力!$D91&lt;&gt;"",②解答入力!AN91&lt;&gt;""),IF(②解答入力!$D91=②解答入力!AN91,1,0),"")</f>
        <v/>
      </c>
      <c r="AN91" s="37" t="str">
        <f>IF(AND(②解答入力!$D91&lt;&gt;"",②解答入力!AO91&lt;&gt;""),IF(②解答入力!$D91=②解答入力!AO91,1,0),"")</f>
        <v/>
      </c>
      <c r="AO91" s="37" t="str">
        <f>IF(AND(②解答入力!$D91&lt;&gt;"",②解答入力!AP91&lt;&gt;""),IF(②解答入力!$D91=②解答入力!AP91,1,0),"")</f>
        <v/>
      </c>
      <c r="AP91" s="70" t="str">
        <f>IF(AND(②解答入力!$D91&lt;&gt;"",②解答入力!AQ91&lt;&gt;""),IF(②解答入力!$D91=②解答入力!AQ91,1,0),"")</f>
        <v/>
      </c>
      <c r="AQ91" s="86" t="str">
        <f>IF(AND(②解答入力!$D91&lt;&gt;"",②解答入力!AR91&lt;&gt;""),IF(②解答入力!$D91=②解答入力!AR91,1,0),"")</f>
        <v/>
      </c>
      <c r="AR91" s="36">
        <f t="shared" si="4"/>
        <v>0</v>
      </c>
      <c r="AS91" s="37" t="e">
        <f t="shared" si="5"/>
        <v>#DIV/0!</v>
      </c>
      <c r="AT91" s="37">
        <f t="shared" si="6"/>
        <v>0</v>
      </c>
      <c r="AU91" s="56" t="e">
        <f t="shared" si="7"/>
        <v>#DIV/0!</v>
      </c>
    </row>
    <row r="92" spans="1:47" ht="15" customHeight="1">
      <c r="A92" s="490"/>
      <c r="B92" s="482"/>
      <c r="C92" s="189">
        <v>86</v>
      </c>
      <c r="D92" s="190" t="str">
        <f>IF(AND(②解答入力!$D92&lt;&gt;"",②解答入力!E92&lt;&gt;""),IF(②解答入力!$D92=②解答入力!E92,1,0),"")</f>
        <v/>
      </c>
      <c r="E92" s="191" t="str">
        <f>IF(AND(②解答入力!$D92&lt;&gt;"",②解答入力!F92&lt;&gt;""),IF(②解答入力!$D92=②解答入力!F92,1,0),"")</f>
        <v/>
      </c>
      <c r="F92" s="191" t="str">
        <f>IF(AND(②解答入力!$D92&lt;&gt;"",②解答入力!G92&lt;&gt;""),IF(②解答入力!$D92=②解答入力!G92,1,0),"")</f>
        <v/>
      </c>
      <c r="G92" s="191" t="str">
        <f>IF(AND(②解答入力!$D92&lt;&gt;"",②解答入力!H92&lt;&gt;""),IF(②解答入力!$D92=②解答入力!H92,1,0),"")</f>
        <v/>
      </c>
      <c r="H92" s="191" t="str">
        <f>IF(AND(②解答入力!$D92&lt;&gt;"",②解答入力!I92&lt;&gt;""),IF(②解答入力!$D92=②解答入力!I92,1,0),"")</f>
        <v/>
      </c>
      <c r="I92" s="191" t="str">
        <f>IF(AND(②解答入力!$D92&lt;&gt;"",②解答入力!J92&lt;&gt;""),IF(②解答入力!$D92=②解答入力!J92,1,0),"")</f>
        <v/>
      </c>
      <c r="J92" s="191" t="str">
        <f>IF(AND(②解答入力!$D92&lt;&gt;"",②解答入力!K92&lt;&gt;""),IF(②解答入力!$D92=②解答入力!K92,1,0),"")</f>
        <v/>
      </c>
      <c r="K92" s="191" t="str">
        <f>IF(AND(②解答入力!$D92&lt;&gt;"",②解答入力!L92&lt;&gt;""),IF(②解答入力!$D92=②解答入力!L92,1,0),"")</f>
        <v/>
      </c>
      <c r="L92" s="191" t="str">
        <f>IF(AND(②解答入力!$D92&lt;&gt;"",②解答入力!M92&lt;&gt;""),IF(②解答入力!$D92=②解答入力!M92,1,0),"")</f>
        <v/>
      </c>
      <c r="M92" s="191" t="str">
        <f>IF(AND(②解答入力!$D92&lt;&gt;"",②解答入力!N92&lt;&gt;""),IF(②解答入力!$D92=②解答入力!N92,1,0),"")</f>
        <v/>
      </c>
      <c r="N92" s="191" t="str">
        <f>IF(AND(②解答入力!$D92&lt;&gt;"",②解答入力!O92&lt;&gt;""),IF(②解答入力!$D92=②解答入力!O92,1,0),"")</f>
        <v/>
      </c>
      <c r="O92" s="191" t="str">
        <f>IF(AND(②解答入力!$D92&lt;&gt;"",②解答入力!P92&lt;&gt;""),IF(②解答入力!$D92=②解答入力!P92,1,0),"")</f>
        <v/>
      </c>
      <c r="P92" s="191" t="str">
        <f>IF(AND(②解答入力!$D92&lt;&gt;"",②解答入力!Q92&lt;&gt;""),IF(②解答入力!$D92=②解答入力!Q92,1,0),"")</f>
        <v/>
      </c>
      <c r="Q92" s="191" t="str">
        <f>IF(AND(②解答入力!$D92&lt;&gt;"",②解答入力!R92&lt;&gt;""),IF(②解答入力!$D92=②解答入力!R92,1,0),"")</f>
        <v/>
      </c>
      <c r="R92" s="191" t="str">
        <f>IF(AND(②解答入力!$D92&lt;&gt;"",②解答入力!S92&lt;&gt;""),IF(②解答入力!$D92=②解答入力!S92,1,0),"")</f>
        <v/>
      </c>
      <c r="S92" s="191" t="str">
        <f>IF(AND(②解答入力!$D92&lt;&gt;"",②解答入力!T92&lt;&gt;""),IF(②解答入力!$D92=②解答入力!T92,1,0),"")</f>
        <v/>
      </c>
      <c r="T92" s="191" t="str">
        <f>IF(AND(②解答入力!$D92&lt;&gt;"",②解答入力!U92&lt;&gt;""),IF(②解答入力!$D92=②解答入力!U92,1,0),"")</f>
        <v/>
      </c>
      <c r="U92" s="191" t="str">
        <f>IF(AND(②解答入力!$D92&lt;&gt;"",②解答入力!V92&lt;&gt;""),IF(②解答入力!$D92=②解答入力!V92,1,0),"")</f>
        <v/>
      </c>
      <c r="V92" s="191" t="str">
        <f>IF(AND(②解答入力!$D92&lt;&gt;"",②解答入力!W92&lt;&gt;""),IF(②解答入力!$D92=②解答入力!W92,1,0),"")</f>
        <v/>
      </c>
      <c r="W92" s="191" t="str">
        <f>IF(AND(②解答入力!$D92&lt;&gt;"",②解答入力!X92&lt;&gt;""),IF(②解答入力!$D92=②解答入力!X92,1,0),"")</f>
        <v/>
      </c>
      <c r="X92" s="191" t="str">
        <f>IF(AND(②解答入力!$D92&lt;&gt;"",②解答入力!Y92&lt;&gt;""),IF(②解答入力!$D92=②解答入力!Y92,1,0),"")</f>
        <v/>
      </c>
      <c r="Y92" s="191" t="str">
        <f>IF(AND(②解答入力!$D92&lt;&gt;"",②解答入力!Z92&lt;&gt;""),IF(②解答入力!$D92=②解答入力!Z92,1,0),"")</f>
        <v/>
      </c>
      <c r="Z92" s="191" t="str">
        <f>IF(AND(②解答入力!$D92&lt;&gt;"",②解答入力!AA92&lt;&gt;""),IF(②解答入力!$D92=②解答入力!AA92,1,0),"")</f>
        <v/>
      </c>
      <c r="AA92" s="191" t="str">
        <f>IF(AND(②解答入力!$D92&lt;&gt;"",②解答入力!AB92&lt;&gt;""),IF(②解答入力!$D92=②解答入力!AB92,1,0),"")</f>
        <v/>
      </c>
      <c r="AB92" s="191" t="str">
        <f>IF(AND(②解答入力!$D92&lt;&gt;"",②解答入力!AC92&lt;&gt;""),IF(②解答入力!$D92=②解答入力!AC92,1,0),"")</f>
        <v/>
      </c>
      <c r="AC92" s="191" t="str">
        <f>IF(AND(②解答入力!$D92&lt;&gt;"",②解答入力!AD92&lt;&gt;""),IF(②解答入力!$D92=②解答入力!AD92,1,0),"")</f>
        <v/>
      </c>
      <c r="AD92" s="191" t="str">
        <f>IF(AND(②解答入力!$D92&lt;&gt;"",②解答入力!AE92&lt;&gt;""),IF(②解答入力!$D92=②解答入力!AE92,1,0),"")</f>
        <v/>
      </c>
      <c r="AE92" s="191" t="str">
        <f>IF(AND(②解答入力!$D92&lt;&gt;"",②解答入力!AF92&lt;&gt;""),IF(②解答入力!$D92=②解答入力!AF92,1,0),"")</f>
        <v/>
      </c>
      <c r="AF92" s="191" t="str">
        <f>IF(AND(②解答入力!$D92&lt;&gt;"",②解答入力!AG92&lt;&gt;""),IF(②解答入力!$D92=②解答入力!AG92,1,0),"")</f>
        <v/>
      </c>
      <c r="AG92" s="191" t="str">
        <f>IF(AND(②解答入力!$D92&lt;&gt;"",②解答入力!AH92&lt;&gt;""),IF(②解答入力!$D92=②解答入力!AH92,1,0),"")</f>
        <v/>
      </c>
      <c r="AH92" s="191" t="str">
        <f>IF(AND(②解答入力!$D92&lt;&gt;"",②解答入力!AI92&lt;&gt;""),IF(②解答入力!$D92=②解答入力!AI92,1,0),"")</f>
        <v/>
      </c>
      <c r="AI92" s="191" t="str">
        <f>IF(AND(②解答入力!$D92&lt;&gt;"",②解答入力!AJ92&lt;&gt;""),IF(②解答入力!$D92=②解答入力!AJ92,1,0),"")</f>
        <v/>
      </c>
      <c r="AJ92" s="192" t="str">
        <f>IF(AND(②解答入力!$D92&lt;&gt;"",②解答入力!AK92&lt;&gt;""),IF(②解答入力!$D92=②解答入力!AK92,1,0),"")</f>
        <v/>
      </c>
      <c r="AK92" s="191" t="str">
        <f>IF(AND(②解答入力!$D92&lt;&gt;"",②解答入力!AL92&lt;&gt;""),IF(②解答入力!$D92=②解答入力!AL92,1,0),"")</f>
        <v/>
      </c>
      <c r="AL92" s="191" t="str">
        <f>IF(AND(②解答入力!$D92&lt;&gt;"",②解答入力!AM92&lt;&gt;""),IF(②解答入力!$D92=②解答入力!AM92,1,0),"")</f>
        <v/>
      </c>
      <c r="AM92" s="191" t="str">
        <f>IF(AND(②解答入力!$D92&lt;&gt;"",②解答入力!AN92&lt;&gt;""),IF(②解答入力!$D92=②解答入力!AN92,1,0),"")</f>
        <v/>
      </c>
      <c r="AN92" s="191" t="str">
        <f>IF(AND(②解答入力!$D92&lt;&gt;"",②解答入力!AO92&lt;&gt;""),IF(②解答入力!$D92=②解答入力!AO92,1,0),"")</f>
        <v/>
      </c>
      <c r="AO92" s="191" t="str">
        <f>IF(AND(②解答入力!$D92&lt;&gt;"",②解答入力!AP92&lt;&gt;""),IF(②解答入力!$D92=②解答入力!AP92,1,0),"")</f>
        <v/>
      </c>
      <c r="AP92" s="192" t="str">
        <f>IF(AND(②解答入力!$D92&lt;&gt;"",②解答入力!AQ92&lt;&gt;""),IF(②解答入力!$D92=②解答入力!AQ92,1,0),"")</f>
        <v/>
      </c>
      <c r="AQ92" s="193" t="str">
        <f>IF(AND(②解答入力!$D92&lt;&gt;"",②解答入力!AR92&lt;&gt;""),IF(②解答入力!$D92=②解答入力!AR92,1,0),"")</f>
        <v/>
      </c>
      <c r="AR92" s="190">
        <f t="shared" si="4"/>
        <v>0</v>
      </c>
      <c r="AS92" s="191" t="e">
        <f t="shared" si="5"/>
        <v>#DIV/0!</v>
      </c>
      <c r="AT92" s="191">
        <f t="shared" si="6"/>
        <v>0</v>
      </c>
      <c r="AU92" s="194" t="e">
        <f t="shared" si="7"/>
        <v>#DIV/0!</v>
      </c>
    </row>
    <row r="93" spans="1:47" ht="15" customHeight="1">
      <c r="A93" s="490"/>
      <c r="B93" s="482"/>
      <c r="C93" s="112">
        <v>87</v>
      </c>
      <c r="D93" s="46" t="str">
        <f>IF(AND(②解答入力!$D93&lt;&gt;"",②解答入力!E93&lt;&gt;""),IF(②解答入力!$D93=②解答入力!E93,1,0),"")</f>
        <v/>
      </c>
      <c r="E93" s="47" t="str">
        <f>IF(AND(②解答入力!$D93&lt;&gt;"",②解答入力!F93&lt;&gt;""),IF(②解答入力!$D93=②解答入力!F93,1,0),"")</f>
        <v/>
      </c>
      <c r="F93" s="47" t="str">
        <f>IF(AND(②解答入力!$D93&lt;&gt;"",②解答入力!G93&lt;&gt;""),IF(②解答入力!$D93=②解答入力!G93,1,0),"")</f>
        <v/>
      </c>
      <c r="G93" s="47" t="str">
        <f>IF(AND(②解答入力!$D93&lt;&gt;"",②解答入力!H93&lt;&gt;""),IF(②解答入力!$D93=②解答入力!H93,1,0),"")</f>
        <v/>
      </c>
      <c r="H93" s="47" t="str">
        <f>IF(AND(②解答入力!$D93&lt;&gt;"",②解答入力!I93&lt;&gt;""),IF(②解答入力!$D93=②解答入力!I93,1,0),"")</f>
        <v/>
      </c>
      <c r="I93" s="47" t="str">
        <f>IF(AND(②解答入力!$D93&lt;&gt;"",②解答入力!J93&lt;&gt;""),IF(②解答入力!$D93=②解答入力!J93,1,0),"")</f>
        <v/>
      </c>
      <c r="J93" s="47" t="str">
        <f>IF(AND(②解答入力!$D93&lt;&gt;"",②解答入力!K93&lt;&gt;""),IF(②解答入力!$D93=②解答入力!K93,1,0),"")</f>
        <v/>
      </c>
      <c r="K93" s="47" t="str">
        <f>IF(AND(②解答入力!$D93&lt;&gt;"",②解答入力!L93&lt;&gt;""),IF(②解答入力!$D93=②解答入力!L93,1,0),"")</f>
        <v/>
      </c>
      <c r="L93" s="47" t="str">
        <f>IF(AND(②解答入力!$D93&lt;&gt;"",②解答入力!M93&lt;&gt;""),IF(②解答入力!$D93=②解答入力!M93,1,0),"")</f>
        <v/>
      </c>
      <c r="M93" s="47" t="str">
        <f>IF(AND(②解答入力!$D93&lt;&gt;"",②解答入力!N93&lt;&gt;""),IF(②解答入力!$D93=②解答入力!N93,1,0),"")</f>
        <v/>
      </c>
      <c r="N93" s="47" t="str">
        <f>IF(AND(②解答入力!$D93&lt;&gt;"",②解答入力!O93&lt;&gt;""),IF(②解答入力!$D93=②解答入力!O93,1,0),"")</f>
        <v/>
      </c>
      <c r="O93" s="47" t="str">
        <f>IF(AND(②解答入力!$D93&lt;&gt;"",②解答入力!P93&lt;&gt;""),IF(②解答入力!$D93=②解答入力!P93,1,0),"")</f>
        <v/>
      </c>
      <c r="P93" s="47" t="str">
        <f>IF(AND(②解答入力!$D93&lt;&gt;"",②解答入力!Q93&lt;&gt;""),IF(②解答入力!$D93=②解答入力!Q93,1,0),"")</f>
        <v/>
      </c>
      <c r="Q93" s="47" t="str">
        <f>IF(AND(②解答入力!$D93&lt;&gt;"",②解答入力!R93&lt;&gt;""),IF(②解答入力!$D93=②解答入力!R93,1,0),"")</f>
        <v/>
      </c>
      <c r="R93" s="47" t="str">
        <f>IF(AND(②解答入力!$D93&lt;&gt;"",②解答入力!S93&lt;&gt;""),IF(②解答入力!$D93=②解答入力!S93,1,0),"")</f>
        <v/>
      </c>
      <c r="S93" s="47" t="str">
        <f>IF(AND(②解答入力!$D93&lt;&gt;"",②解答入力!T93&lt;&gt;""),IF(②解答入力!$D93=②解答入力!T93,1,0),"")</f>
        <v/>
      </c>
      <c r="T93" s="47" t="str">
        <f>IF(AND(②解答入力!$D93&lt;&gt;"",②解答入力!U93&lt;&gt;""),IF(②解答入力!$D93=②解答入力!U93,1,0),"")</f>
        <v/>
      </c>
      <c r="U93" s="47" t="str">
        <f>IF(AND(②解答入力!$D93&lt;&gt;"",②解答入力!V93&lt;&gt;""),IF(②解答入力!$D93=②解答入力!V93,1,0),"")</f>
        <v/>
      </c>
      <c r="V93" s="47" t="str">
        <f>IF(AND(②解答入力!$D93&lt;&gt;"",②解答入力!W93&lt;&gt;""),IF(②解答入力!$D93=②解答入力!W93,1,0),"")</f>
        <v/>
      </c>
      <c r="W93" s="47" t="str">
        <f>IF(AND(②解答入力!$D93&lt;&gt;"",②解答入力!X93&lt;&gt;""),IF(②解答入力!$D93=②解答入力!X93,1,0),"")</f>
        <v/>
      </c>
      <c r="X93" s="47" t="str">
        <f>IF(AND(②解答入力!$D93&lt;&gt;"",②解答入力!Y93&lt;&gt;""),IF(②解答入力!$D93=②解答入力!Y93,1,0),"")</f>
        <v/>
      </c>
      <c r="Y93" s="47" t="str">
        <f>IF(AND(②解答入力!$D93&lt;&gt;"",②解答入力!Z93&lt;&gt;""),IF(②解答入力!$D93=②解答入力!Z93,1,0),"")</f>
        <v/>
      </c>
      <c r="Z93" s="47" t="str">
        <f>IF(AND(②解答入力!$D93&lt;&gt;"",②解答入力!AA93&lt;&gt;""),IF(②解答入力!$D93=②解答入力!AA93,1,0),"")</f>
        <v/>
      </c>
      <c r="AA93" s="47" t="str">
        <f>IF(AND(②解答入力!$D93&lt;&gt;"",②解答入力!AB93&lt;&gt;""),IF(②解答入力!$D93=②解答入力!AB93,1,0),"")</f>
        <v/>
      </c>
      <c r="AB93" s="47" t="str">
        <f>IF(AND(②解答入力!$D93&lt;&gt;"",②解答入力!AC93&lt;&gt;""),IF(②解答入力!$D93=②解答入力!AC93,1,0),"")</f>
        <v/>
      </c>
      <c r="AC93" s="47" t="str">
        <f>IF(AND(②解答入力!$D93&lt;&gt;"",②解答入力!AD93&lt;&gt;""),IF(②解答入力!$D93=②解答入力!AD93,1,0),"")</f>
        <v/>
      </c>
      <c r="AD93" s="47" t="str">
        <f>IF(AND(②解答入力!$D93&lt;&gt;"",②解答入力!AE93&lt;&gt;""),IF(②解答入力!$D93=②解答入力!AE93,1,0),"")</f>
        <v/>
      </c>
      <c r="AE93" s="47" t="str">
        <f>IF(AND(②解答入力!$D93&lt;&gt;"",②解答入力!AF93&lt;&gt;""),IF(②解答入力!$D93=②解答入力!AF93,1,0),"")</f>
        <v/>
      </c>
      <c r="AF93" s="47" t="str">
        <f>IF(AND(②解答入力!$D93&lt;&gt;"",②解答入力!AG93&lt;&gt;""),IF(②解答入力!$D93=②解答入力!AG93,1,0),"")</f>
        <v/>
      </c>
      <c r="AG93" s="47" t="str">
        <f>IF(AND(②解答入力!$D93&lt;&gt;"",②解答入力!AH93&lt;&gt;""),IF(②解答入力!$D93=②解答入力!AH93,1,0),"")</f>
        <v/>
      </c>
      <c r="AH93" s="47" t="str">
        <f>IF(AND(②解答入力!$D93&lt;&gt;"",②解答入力!AI93&lt;&gt;""),IF(②解答入力!$D93=②解答入力!AI93,1,0),"")</f>
        <v/>
      </c>
      <c r="AI93" s="47" t="str">
        <f>IF(AND(②解答入力!$D93&lt;&gt;"",②解答入力!AJ93&lt;&gt;""),IF(②解答入力!$D93=②解答入力!AJ93,1,0),"")</f>
        <v/>
      </c>
      <c r="AJ93" s="74" t="str">
        <f>IF(AND(②解答入力!$D93&lt;&gt;"",②解答入力!AK93&lt;&gt;""),IF(②解答入力!$D93=②解答入力!AK93,1,0),"")</f>
        <v/>
      </c>
      <c r="AK93" s="47" t="str">
        <f>IF(AND(②解答入力!$D93&lt;&gt;"",②解答入力!AL93&lt;&gt;""),IF(②解答入力!$D93=②解答入力!AL93,1,0),"")</f>
        <v/>
      </c>
      <c r="AL93" s="47" t="str">
        <f>IF(AND(②解答入力!$D93&lt;&gt;"",②解答入力!AM93&lt;&gt;""),IF(②解答入力!$D93=②解答入力!AM93,1,0),"")</f>
        <v/>
      </c>
      <c r="AM93" s="47" t="str">
        <f>IF(AND(②解答入力!$D93&lt;&gt;"",②解答入力!AN93&lt;&gt;""),IF(②解答入力!$D93=②解答入力!AN93,1,0),"")</f>
        <v/>
      </c>
      <c r="AN93" s="47" t="str">
        <f>IF(AND(②解答入力!$D93&lt;&gt;"",②解答入力!AO93&lt;&gt;""),IF(②解答入力!$D93=②解答入力!AO93,1,0),"")</f>
        <v/>
      </c>
      <c r="AO93" s="47" t="str">
        <f>IF(AND(②解答入力!$D93&lt;&gt;"",②解答入力!AP93&lt;&gt;""),IF(②解答入力!$D93=②解答入力!AP93,1,0),"")</f>
        <v/>
      </c>
      <c r="AP93" s="74" t="str">
        <f>IF(AND(②解答入力!$D93&lt;&gt;"",②解答入力!AQ93&lt;&gt;""),IF(②解答入力!$D93=②解答入力!AQ93,1,0),"")</f>
        <v/>
      </c>
      <c r="AQ93" s="92" t="str">
        <f>IF(AND(②解答入力!$D93&lt;&gt;"",②解答入力!AR93&lt;&gt;""),IF(②解答入力!$D93=②解答入力!AR93,1,0),"")</f>
        <v/>
      </c>
      <c r="AR93" s="46">
        <f t="shared" si="4"/>
        <v>0</v>
      </c>
      <c r="AS93" s="47" t="e">
        <f t="shared" si="5"/>
        <v>#DIV/0!</v>
      </c>
      <c r="AT93" s="47">
        <f t="shared" si="6"/>
        <v>0</v>
      </c>
      <c r="AU93" s="97" t="e">
        <f t="shared" si="7"/>
        <v>#DIV/0!</v>
      </c>
    </row>
    <row r="94" spans="1:47" ht="15" customHeight="1">
      <c r="A94" s="490"/>
      <c r="B94" s="482"/>
      <c r="C94" s="107">
        <v>88</v>
      </c>
      <c r="D94" s="36" t="str">
        <f>IF(AND(②解答入力!$D94&lt;&gt;"",②解答入力!E94&lt;&gt;""),IF(②解答入力!$D94=②解答入力!E94,1,0),"")</f>
        <v/>
      </c>
      <c r="E94" s="37" t="str">
        <f>IF(AND(②解答入力!$D94&lt;&gt;"",②解答入力!F94&lt;&gt;""),IF(②解答入力!$D94=②解答入力!F94,1,0),"")</f>
        <v/>
      </c>
      <c r="F94" s="37" t="str">
        <f>IF(AND(②解答入力!$D94&lt;&gt;"",②解答入力!G94&lt;&gt;""),IF(②解答入力!$D94=②解答入力!G94,1,0),"")</f>
        <v/>
      </c>
      <c r="G94" s="37" t="str">
        <f>IF(AND(②解答入力!$D94&lt;&gt;"",②解答入力!H94&lt;&gt;""),IF(②解答入力!$D94=②解答入力!H94,1,0),"")</f>
        <v/>
      </c>
      <c r="H94" s="37" t="str">
        <f>IF(AND(②解答入力!$D94&lt;&gt;"",②解答入力!I94&lt;&gt;""),IF(②解答入力!$D94=②解答入力!I94,1,0),"")</f>
        <v/>
      </c>
      <c r="I94" s="37" t="str">
        <f>IF(AND(②解答入力!$D94&lt;&gt;"",②解答入力!J94&lt;&gt;""),IF(②解答入力!$D94=②解答入力!J94,1,0),"")</f>
        <v/>
      </c>
      <c r="J94" s="37" t="str">
        <f>IF(AND(②解答入力!$D94&lt;&gt;"",②解答入力!K94&lt;&gt;""),IF(②解答入力!$D94=②解答入力!K94,1,0),"")</f>
        <v/>
      </c>
      <c r="K94" s="37" t="str">
        <f>IF(AND(②解答入力!$D94&lt;&gt;"",②解答入力!L94&lt;&gt;""),IF(②解答入力!$D94=②解答入力!L94,1,0),"")</f>
        <v/>
      </c>
      <c r="L94" s="37" t="str">
        <f>IF(AND(②解答入力!$D94&lt;&gt;"",②解答入力!M94&lt;&gt;""),IF(②解答入力!$D94=②解答入力!M94,1,0),"")</f>
        <v/>
      </c>
      <c r="M94" s="37" t="str">
        <f>IF(AND(②解答入力!$D94&lt;&gt;"",②解答入力!N94&lt;&gt;""),IF(②解答入力!$D94=②解答入力!N94,1,0),"")</f>
        <v/>
      </c>
      <c r="N94" s="37" t="str">
        <f>IF(AND(②解答入力!$D94&lt;&gt;"",②解答入力!O94&lt;&gt;""),IF(②解答入力!$D94=②解答入力!O94,1,0),"")</f>
        <v/>
      </c>
      <c r="O94" s="37" t="str">
        <f>IF(AND(②解答入力!$D94&lt;&gt;"",②解答入力!P94&lt;&gt;""),IF(②解答入力!$D94=②解答入力!P94,1,0),"")</f>
        <v/>
      </c>
      <c r="P94" s="37" t="str">
        <f>IF(AND(②解答入力!$D94&lt;&gt;"",②解答入力!Q94&lt;&gt;""),IF(②解答入力!$D94=②解答入力!Q94,1,0),"")</f>
        <v/>
      </c>
      <c r="Q94" s="37" t="str">
        <f>IF(AND(②解答入力!$D94&lt;&gt;"",②解答入力!R94&lt;&gt;""),IF(②解答入力!$D94=②解答入力!R94,1,0),"")</f>
        <v/>
      </c>
      <c r="R94" s="37" t="str">
        <f>IF(AND(②解答入力!$D94&lt;&gt;"",②解答入力!S94&lt;&gt;""),IF(②解答入力!$D94=②解答入力!S94,1,0),"")</f>
        <v/>
      </c>
      <c r="S94" s="37" t="str">
        <f>IF(AND(②解答入力!$D94&lt;&gt;"",②解答入力!T94&lt;&gt;""),IF(②解答入力!$D94=②解答入力!T94,1,0),"")</f>
        <v/>
      </c>
      <c r="T94" s="37" t="str">
        <f>IF(AND(②解答入力!$D94&lt;&gt;"",②解答入力!U94&lt;&gt;""),IF(②解答入力!$D94=②解答入力!U94,1,0),"")</f>
        <v/>
      </c>
      <c r="U94" s="37" t="str">
        <f>IF(AND(②解答入力!$D94&lt;&gt;"",②解答入力!V94&lt;&gt;""),IF(②解答入力!$D94=②解答入力!V94,1,0),"")</f>
        <v/>
      </c>
      <c r="V94" s="37" t="str">
        <f>IF(AND(②解答入力!$D94&lt;&gt;"",②解答入力!W94&lt;&gt;""),IF(②解答入力!$D94=②解答入力!W94,1,0),"")</f>
        <v/>
      </c>
      <c r="W94" s="37" t="str">
        <f>IF(AND(②解答入力!$D94&lt;&gt;"",②解答入力!X94&lt;&gt;""),IF(②解答入力!$D94=②解答入力!X94,1,0),"")</f>
        <v/>
      </c>
      <c r="X94" s="37" t="str">
        <f>IF(AND(②解答入力!$D94&lt;&gt;"",②解答入力!Y94&lt;&gt;""),IF(②解答入力!$D94=②解答入力!Y94,1,0),"")</f>
        <v/>
      </c>
      <c r="Y94" s="37" t="str">
        <f>IF(AND(②解答入力!$D94&lt;&gt;"",②解答入力!Z94&lt;&gt;""),IF(②解答入力!$D94=②解答入力!Z94,1,0),"")</f>
        <v/>
      </c>
      <c r="Z94" s="37" t="str">
        <f>IF(AND(②解答入力!$D94&lt;&gt;"",②解答入力!AA94&lt;&gt;""),IF(②解答入力!$D94=②解答入力!AA94,1,0),"")</f>
        <v/>
      </c>
      <c r="AA94" s="37" t="str">
        <f>IF(AND(②解答入力!$D94&lt;&gt;"",②解答入力!AB94&lt;&gt;""),IF(②解答入力!$D94=②解答入力!AB94,1,0),"")</f>
        <v/>
      </c>
      <c r="AB94" s="37" t="str">
        <f>IF(AND(②解答入力!$D94&lt;&gt;"",②解答入力!AC94&lt;&gt;""),IF(②解答入力!$D94=②解答入力!AC94,1,0),"")</f>
        <v/>
      </c>
      <c r="AC94" s="37" t="str">
        <f>IF(AND(②解答入力!$D94&lt;&gt;"",②解答入力!AD94&lt;&gt;""),IF(②解答入力!$D94=②解答入力!AD94,1,0),"")</f>
        <v/>
      </c>
      <c r="AD94" s="37" t="str">
        <f>IF(AND(②解答入力!$D94&lt;&gt;"",②解答入力!AE94&lt;&gt;""),IF(②解答入力!$D94=②解答入力!AE94,1,0),"")</f>
        <v/>
      </c>
      <c r="AE94" s="37" t="str">
        <f>IF(AND(②解答入力!$D94&lt;&gt;"",②解答入力!AF94&lt;&gt;""),IF(②解答入力!$D94=②解答入力!AF94,1,0),"")</f>
        <v/>
      </c>
      <c r="AF94" s="37" t="str">
        <f>IF(AND(②解答入力!$D94&lt;&gt;"",②解答入力!AG94&lt;&gt;""),IF(②解答入力!$D94=②解答入力!AG94,1,0),"")</f>
        <v/>
      </c>
      <c r="AG94" s="37" t="str">
        <f>IF(AND(②解答入力!$D94&lt;&gt;"",②解答入力!AH94&lt;&gt;""),IF(②解答入力!$D94=②解答入力!AH94,1,0),"")</f>
        <v/>
      </c>
      <c r="AH94" s="37" t="str">
        <f>IF(AND(②解答入力!$D94&lt;&gt;"",②解答入力!AI94&lt;&gt;""),IF(②解答入力!$D94=②解答入力!AI94,1,0),"")</f>
        <v/>
      </c>
      <c r="AI94" s="37" t="str">
        <f>IF(AND(②解答入力!$D94&lt;&gt;"",②解答入力!AJ94&lt;&gt;""),IF(②解答入力!$D94=②解答入力!AJ94,1,0),"")</f>
        <v/>
      </c>
      <c r="AJ94" s="70" t="str">
        <f>IF(AND(②解答入力!$D94&lt;&gt;"",②解答入力!AK94&lt;&gt;""),IF(②解答入力!$D94=②解答入力!AK94,1,0),"")</f>
        <v/>
      </c>
      <c r="AK94" s="37" t="str">
        <f>IF(AND(②解答入力!$D94&lt;&gt;"",②解答入力!AL94&lt;&gt;""),IF(②解答入力!$D94=②解答入力!AL94,1,0),"")</f>
        <v/>
      </c>
      <c r="AL94" s="37" t="str">
        <f>IF(AND(②解答入力!$D94&lt;&gt;"",②解答入力!AM94&lt;&gt;""),IF(②解答入力!$D94=②解答入力!AM94,1,0),"")</f>
        <v/>
      </c>
      <c r="AM94" s="37" t="str">
        <f>IF(AND(②解答入力!$D94&lt;&gt;"",②解答入力!AN94&lt;&gt;""),IF(②解答入力!$D94=②解答入力!AN94,1,0),"")</f>
        <v/>
      </c>
      <c r="AN94" s="37" t="str">
        <f>IF(AND(②解答入力!$D94&lt;&gt;"",②解答入力!AO94&lt;&gt;""),IF(②解答入力!$D94=②解答入力!AO94,1,0),"")</f>
        <v/>
      </c>
      <c r="AO94" s="37" t="str">
        <f>IF(AND(②解答入力!$D94&lt;&gt;"",②解答入力!AP94&lt;&gt;""),IF(②解答入力!$D94=②解答入力!AP94,1,0),"")</f>
        <v/>
      </c>
      <c r="AP94" s="70" t="str">
        <f>IF(AND(②解答入力!$D94&lt;&gt;"",②解答入力!AQ94&lt;&gt;""),IF(②解答入力!$D94=②解答入力!AQ94,1,0),"")</f>
        <v/>
      </c>
      <c r="AQ94" s="86" t="str">
        <f>IF(AND(②解答入力!$D94&lt;&gt;"",②解答入力!AR94&lt;&gt;""),IF(②解答入力!$D94=②解答入力!AR94,1,0),"")</f>
        <v/>
      </c>
      <c r="AR94" s="36">
        <f t="shared" si="4"/>
        <v>0</v>
      </c>
      <c r="AS94" s="37" t="e">
        <f t="shared" si="5"/>
        <v>#DIV/0!</v>
      </c>
      <c r="AT94" s="37">
        <f t="shared" si="6"/>
        <v>0</v>
      </c>
      <c r="AU94" s="56" t="e">
        <f t="shared" si="7"/>
        <v>#DIV/0!</v>
      </c>
    </row>
    <row r="95" spans="1:47" ht="15" customHeight="1">
      <c r="A95" s="490"/>
      <c r="B95" s="482"/>
      <c r="C95" s="107">
        <v>89</v>
      </c>
      <c r="D95" s="36" t="str">
        <f>IF(AND(②解答入力!$D95&lt;&gt;"",②解答入力!E95&lt;&gt;""),IF(②解答入力!$D95=②解答入力!E95,1,0),"")</f>
        <v/>
      </c>
      <c r="E95" s="37" t="str">
        <f>IF(AND(②解答入力!$D95&lt;&gt;"",②解答入力!F95&lt;&gt;""),IF(②解答入力!$D95=②解答入力!F95,1,0),"")</f>
        <v/>
      </c>
      <c r="F95" s="37" t="str">
        <f>IF(AND(②解答入力!$D95&lt;&gt;"",②解答入力!G95&lt;&gt;""),IF(②解答入力!$D95=②解答入力!G95,1,0),"")</f>
        <v/>
      </c>
      <c r="G95" s="37" t="str">
        <f>IF(AND(②解答入力!$D95&lt;&gt;"",②解答入力!H95&lt;&gt;""),IF(②解答入力!$D95=②解答入力!H95,1,0),"")</f>
        <v/>
      </c>
      <c r="H95" s="37" t="str">
        <f>IF(AND(②解答入力!$D95&lt;&gt;"",②解答入力!I95&lt;&gt;""),IF(②解答入力!$D95=②解答入力!I95,1,0),"")</f>
        <v/>
      </c>
      <c r="I95" s="37" t="str">
        <f>IF(AND(②解答入力!$D95&lt;&gt;"",②解答入力!J95&lt;&gt;""),IF(②解答入力!$D95=②解答入力!J95,1,0),"")</f>
        <v/>
      </c>
      <c r="J95" s="37" t="str">
        <f>IF(AND(②解答入力!$D95&lt;&gt;"",②解答入力!K95&lt;&gt;""),IF(②解答入力!$D95=②解答入力!K95,1,0),"")</f>
        <v/>
      </c>
      <c r="K95" s="37" t="str">
        <f>IF(AND(②解答入力!$D95&lt;&gt;"",②解答入力!L95&lt;&gt;""),IF(②解答入力!$D95=②解答入力!L95,1,0),"")</f>
        <v/>
      </c>
      <c r="L95" s="37" t="str">
        <f>IF(AND(②解答入力!$D95&lt;&gt;"",②解答入力!M95&lt;&gt;""),IF(②解答入力!$D95=②解答入力!M95,1,0),"")</f>
        <v/>
      </c>
      <c r="M95" s="37" t="str">
        <f>IF(AND(②解答入力!$D95&lt;&gt;"",②解答入力!N95&lt;&gt;""),IF(②解答入力!$D95=②解答入力!N95,1,0),"")</f>
        <v/>
      </c>
      <c r="N95" s="37" t="str">
        <f>IF(AND(②解答入力!$D95&lt;&gt;"",②解答入力!O95&lt;&gt;""),IF(②解答入力!$D95=②解答入力!O95,1,0),"")</f>
        <v/>
      </c>
      <c r="O95" s="37" t="str">
        <f>IF(AND(②解答入力!$D95&lt;&gt;"",②解答入力!P95&lt;&gt;""),IF(②解答入力!$D95=②解答入力!P95,1,0),"")</f>
        <v/>
      </c>
      <c r="P95" s="37" t="str">
        <f>IF(AND(②解答入力!$D95&lt;&gt;"",②解答入力!Q95&lt;&gt;""),IF(②解答入力!$D95=②解答入力!Q95,1,0),"")</f>
        <v/>
      </c>
      <c r="Q95" s="37" t="str">
        <f>IF(AND(②解答入力!$D95&lt;&gt;"",②解答入力!R95&lt;&gt;""),IF(②解答入力!$D95=②解答入力!R95,1,0),"")</f>
        <v/>
      </c>
      <c r="R95" s="37" t="str">
        <f>IF(AND(②解答入力!$D95&lt;&gt;"",②解答入力!S95&lt;&gt;""),IF(②解答入力!$D95=②解答入力!S95,1,0),"")</f>
        <v/>
      </c>
      <c r="S95" s="37" t="str">
        <f>IF(AND(②解答入力!$D95&lt;&gt;"",②解答入力!T95&lt;&gt;""),IF(②解答入力!$D95=②解答入力!T95,1,0),"")</f>
        <v/>
      </c>
      <c r="T95" s="37" t="str">
        <f>IF(AND(②解答入力!$D95&lt;&gt;"",②解答入力!U95&lt;&gt;""),IF(②解答入力!$D95=②解答入力!U95,1,0),"")</f>
        <v/>
      </c>
      <c r="U95" s="37" t="str">
        <f>IF(AND(②解答入力!$D95&lt;&gt;"",②解答入力!V95&lt;&gt;""),IF(②解答入力!$D95=②解答入力!V95,1,0),"")</f>
        <v/>
      </c>
      <c r="V95" s="37" t="str">
        <f>IF(AND(②解答入力!$D95&lt;&gt;"",②解答入力!W95&lt;&gt;""),IF(②解答入力!$D95=②解答入力!W95,1,0),"")</f>
        <v/>
      </c>
      <c r="W95" s="37" t="str">
        <f>IF(AND(②解答入力!$D95&lt;&gt;"",②解答入力!X95&lt;&gt;""),IF(②解答入力!$D95=②解答入力!X95,1,0),"")</f>
        <v/>
      </c>
      <c r="X95" s="37" t="str">
        <f>IF(AND(②解答入力!$D95&lt;&gt;"",②解答入力!Y95&lt;&gt;""),IF(②解答入力!$D95=②解答入力!Y95,1,0),"")</f>
        <v/>
      </c>
      <c r="Y95" s="37" t="str">
        <f>IF(AND(②解答入力!$D95&lt;&gt;"",②解答入力!Z95&lt;&gt;""),IF(②解答入力!$D95=②解答入力!Z95,1,0),"")</f>
        <v/>
      </c>
      <c r="Z95" s="37" t="str">
        <f>IF(AND(②解答入力!$D95&lt;&gt;"",②解答入力!AA95&lt;&gt;""),IF(②解答入力!$D95=②解答入力!AA95,1,0),"")</f>
        <v/>
      </c>
      <c r="AA95" s="37" t="str">
        <f>IF(AND(②解答入力!$D95&lt;&gt;"",②解答入力!AB95&lt;&gt;""),IF(②解答入力!$D95=②解答入力!AB95,1,0),"")</f>
        <v/>
      </c>
      <c r="AB95" s="37" t="str">
        <f>IF(AND(②解答入力!$D95&lt;&gt;"",②解答入力!AC95&lt;&gt;""),IF(②解答入力!$D95=②解答入力!AC95,1,0),"")</f>
        <v/>
      </c>
      <c r="AC95" s="37" t="str">
        <f>IF(AND(②解答入力!$D95&lt;&gt;"",②解答入力!AD95&lt;&gt;""),IF(②解答入力!$D95=②解答入力!AD95,1,0),"")</f>
        <v/>
      </c>
      <c r="AD95" s="37" t="str">
        <f>IF(AND(②解答入力!$D95&lt;&gt;"",②解答入力!AE95&lt;&gt;""),IF(②解答入力!$D95=②解答入力!AE95,1,0),"")</f>
        <v/>
      </c>
      <c r="AE95" s="37" t="str">
        <f>IF(AND(②解答入力!$D95&lt;&gt;"",②解答入力!AF95&lt;&gt;""),IF(②解答入力!$D95=②解答入力!AF95,1,0),"")</f>
        <v/>
      </c>
      <c r="AF95" s="37" t="str">
        <f>IF(AND(②解答入力!$D95&lt;&gt;"",②解答入力!AG95&lt;&gt;""),IF(②解答入力!$D95=②解答入力!AG95,1,0),"")</f>
        <v/>
      </c>
      <c r="AG95" s="37" t="str">
        <f>IF(AND(②解答入力!$D95&lt;&gt;"",②解答入力!AH95&lt;&gt;""),IF(②解答入力!$D95=②解答入力!AH95,1,0),"")</f>
        <v/>
      </c>
      <c r="AH95" s="37" t="str">
        <f>IF(AND(②解答入力!$D95&lt;&gt;"",②解答入力!AI95&lt;&gt;""),IF(②解答入力!$D95=②解答入力!AI95,1,0),"")</f>
        <v/>
      </c>
      <c r="AI95" s="37" t="str">
        <f>IF(AND(②解答入力!$D95&lt;&gt;"",②解答入力!AJ95&lt;&gt;""),IF(②解答入力!$D95=②解答入力!AJ95,1,0),"")</f>
        <v/>
      </c>
      <c r="AJ95" s="70" t="str">
        <f>IF(AND(②解答入力!$D95&lt;&gt;"",②解答入力!AK95&lt;&gt;""),IF(②解答入力!$D95=②解答入力!AK95,1,0),"")</f>
        <v/>
      </c>
      <c r="AK95" s="37" t="str">
        <f>IF(AND(②解答入力!$D95&lt;&gt;"",②解答入力!AL95&lt;&gt;""),IF(②解答入力!$D95=②解答入力!AL95,1,0),"")</f>
        <v/>
      </c>
      <c r="AL95" s="37" t="str">
        <f>IF(AND(②解答入力!$D95&lt;&gt;"",②解答入力!AM95&lt;&gt;""),IF(②解答入力!$D95=②解答入力!AM95,1,0),"")</f>
        <v/>
      </c>
      <c r="AM95" s="37" t="str">
        <f>IF(AND(②解答入力!$D95&lt;&gt;"",②解答入力!AN95&lt;&gt;""),IF(②解答入力!$D95=②解答入力!AN95,1,0),"")</f>
        <v/>
      </c>
      <c r="AN95" s="37" t="str">
        <f>IF(AND(②解答入力!$D95&lt;&gt;"",②解答入力!AO95&lt;&gt;""),IF(②解答入力!$D95=②解答入力!AO95,1,0),"")</f>
        <v/>
      </c>
      <c r="AO95" s="37" t="str">
        <f>IF(AND(②解答入力!$D95&lt;&gt;"",②解答入力!AP95&lt;&gt;""),IF(②解答入力!$D95=②解答入力!AP95,1,0),"")</f>
        <v/>
      </c>
      <c r="AP95" s="70" t="str">
        <f>IF(AND(②解答入力!$D95&lt;&gt;"",②解答入力!AQ95&lt;&gt;""),IF(②解答入力!$D95=②解答入力!AQ95,1,0),"")</f>
        <v/>
      </c>
      <c r="AQ95" s="86" t="str">
        <f>IF(AND(②解答入力!$D95&lt;&gt;"",②解答入力!AR95&lt;&gt;""),IF(②解答入力!$D95=②解答入力!AR95,1,0),"")</f>
        <v/>
      </c>
      <c r="AR95" s="36">
        <f t="shared" si="4"/>
        <v>0</v>
      </c>
      <c r="AS95" s="37" t="e">
        <f t="shared" si="5"/>
        <v>#DIV/0!</v>
      </c>
      <c r="AT95" s="37">
        <f t="shared" si="6"/>
        <v>0</v>
      </c>
      <c r="AU95" s="56" t="e">
        <f t="shared" si="7"/>
        <v>#DIV/0!</v>
      </c>
    </row>
    <row r="96" spans="1:47" ht="15" customHeight="1">
      <c r="A96" s="490"/>
      <c r="B96" s="482"/>
      <c r="C96" s="107">
        <v>90</v>
      </c>
      <c r="D96" s="36" t="str">
        <f>IF(AND(②解答入力!$D96&lt;&gt;"",②解答入力!E96&lt;&gt;""),IF(②解答入力!$D96=②解答入力!E96,1,0),"")</f>
        <v/>
      </c>
      <c r="E96" s="37" t="str">
        <f>IF(AND(②解答入力!$D96&lt;&gt;"",②解答入力!F96&lt;&gt;""),IF(②解答入力!$D96=②解答入力!F96,1,0),"")</f>
        <v/>
      </c>
      <c r="F96" s="37" t="str">
        <f>IF(AND(②解答入力!$D96&lt;&gt;"",②解答入力!G96&lt;&gt;""),IF(②解答入力!$D96=②解答入力!G96,1,0),"")</f>
        <v/>
      </c>
      <c r="G96" s="37" t="str">
        <f>IF(AND(②解答入力!$D96&lt;&gt;"",②解答入力!H96&lt;&gt;""),IF(②解答入力!$D96=②解答入力!H96,1,0),"")</f>
        <v/>
      </c>
      <c r="H96" s="37" t="str">
        <f>IF(AND(②解答入力!$D96&lt;&gt;"",②解答入力!I96&lt;&gt;""),IF(②解答入力!$D96=②解答入力!I96,1,0),"")</f>
        <v/>
      </c>
      <c r="I96" s="37" t="str">
        <f>IF(AND(②解答入力!$D96&lt;&gt;"",②解答入力!J96&lt;&gt;""),IF(②解答入力!$D96=②解答入力!J96,1,0),"")</f>
        <v/>
      </c>
      <c r="J96" s="37" t="str">
        <f>IF(AND(②解答入力!$D96&lt;&gt;"",②解答入力!K96&lt;&gt;""),IF(②解答入力!$D96=②解答入力!K96,1,0),"")</f>
        <v/>
      </c>
      <c r="K96" s="37" t="str">
        <f>IF(AND(②解答入力!$D96&lt;&gt;"",②解答入力!L96&lt;&gt;""),IF(②解答入力!$D96=②解答入力!L96,1,0),"")</f>
        <v/>
      </c>
      <c r="L96" s="37" t="str">
        <f>IF(AND(②解答入力!$D96&lt;&gt;"",②解答入力!M96&lt;&gt;""),IF(②解答入力!$D96=②解答入力!M96,1,0),"")</f>
        <v/>
      </c>
      <c r="M96" s="37" t="str">
        <f>IF(AND(②解答入力!$D96&lt;&gt;"",②解答入力!N96&lt;&gt;""),IF(②解答入力!$D96=②解答入力!N96,1,0),"")</f>
        <v/>
      </c>
      <c r="N96" s="37" t="str">
        <f>IF(AND(②解答入力!$D96&lt;&gt;"",②解答入力!O96&lt;&gt;""),IF(②解答入力!$D96=②解答入力!O96,1,0),"")</f>
        <v/>
      </c>
      <c r="O96" s="37" t="str">
        <f>IF(AND(②解答入力!$D96&lt;&gt;"",②解答入力!P96&lt;&gt;""),IF(②解答入力!$D96=②解答入力!P96,1,0),"")</f>
        <v/>
      </c>
      <c r="P96" s="37" t="str">
        <f>IF(AND(②解答入力!$D96&lt;&gt;"",②解答入力!Q96&lt;&gt;""),IF(②解答入力!$D96=②解答入力!Q96,1,0),"")</f>
        <v/>
      </c>
      <c r="Q96" s="37" t="str">
        <f>IF(AND(②解答入力!$D96&lt;&gt;"",②解答入力!R96&lt;&gt;""),IF(②解答入力!$D96=②解答入力!R96,1,0),"")</f>
        <v/>
      </c>
      <c r="R96" s="37" t="str">
        <f>IF(AND(②解答入力!$D96&lt;&gt;"",②解答入力!S96&lt;&gt;""),IF(②解答入力!$D96=②解答入力!S96,1,0),"")</f>
        <v/>
      </c>
      <c r="S96" s="37" t="str">
        <f>IF(AND(②解答入力!$D96&lt;&gt;"",②解答入力!T96&lt;&gt;""),IF(②解答入力!$D96=②解答入力!T96,1,0),"")</f>
        <v/>
      </c>
      <c r="T96" s="37" t="str">
        <f>IF(AND(②解答入力!$D96&lt;&gt;"",②解答入力!U96&lt;&gt;""),IF(②解答入力!$D96=②解答入力!U96,1,0),"")</f>
        <v/>
      </c>
      <c r="U96" s="37" t="str">
        <f>IF(AND(②解答入力!$D96&lt;&gt;"",②解答入力!V96&lt;&gt;""),IF(②解答入力!$D96=②解答入力!V96,1,0),"")</f>
        <v/>
      </c>
      <c r="V96" s="37" t="str">
        <f>IF(AND(②解答入力!$D96&lt;&gt;"",②解答入力!W96&lt;&gt;""),IF(②解答入力!$D96=②解答入力!W96,1,0),"")</f>
        <v/>
      </c>
      <c r="W96" s="37" t="str">
        <f>IF(AND(②解答入力!$D96&lt;&gt;"",②解答入力!X96&lt;&gt;""),IF(②解答入力!$D96=②解答入力!X96,1,0),"")</f>
        <v/>
      </c>
      <c r="X96" s="37" t="str">
        <f>IF(AND(②解答入力!$D96&lt;&gt;"",②解答入力!Y96&lt;&gt;""),IF(②解答入力!$D96=②解答入力!Y96,1,0),"")</f>
        <v/>
      </c>
      <c r="Y96" s="37" t="str">
        <f>IF(AND(②解答入力!$D96&lt;&gt;"",②解答入力!Z96&lt;&gt;""),IF(②解答入力!$D96=②解答入力!Z96,1,0),"")</f>
        <v/>
      </c>
      <c r="Z96" s="37" t="str">
        <f>IF(AND(②解答入力!$D96&lt;&gt;"",②解答入力!AA96&lt;&gt;""),IF(②解答入力!$D96=②解答入力!AA96,1,0),"")</f>
        <v/>
      </c>
      <c r="AA96" s="37" t="str">
        <f>IF(AND(②解答入力!$D96&lt;&gt;"",②解答入力!AB96&lt;&gt;""),IF(②解答入力!$D96=②解答入力!AB96,1,0),"")</f>
        <v/>
      </c>
      <c r="AB96" s="37" t="str">
        <f>IF(AND(②解答入力!$D96&lt;&gt;"",②解答入力!AC96&lt;&gt;""),IF(②解答入力!$D96=②解答入力!AC96,1,0),"")</f>
        <v/>
      </c>
      <c r="AC96" s="37" t="str">
        <f>IF(AND(②解答入力!$D96&lt;&gt;"",②解答入力!AD96&lt;&gt;""),IF(②解答入力!$D96=②解答入力!AD96,1,0),"")</f>
        <v/>
      </c>
      <c r="AD96" s="37" t="str">
        <f>IF(AND(②解答入力!$D96&lt;&gt;"",②解答入力!AE96&lt;&gt;""),IF(②解答入力!$D96=②解答入力!AE96,1,0),"")</f>
        <v/>
      </c>
      <c r="AE96" s="37" t="str">
        <f>IF(AND(②解答入力!$D96&lt;&gt;"",②解答入力!AF96&lt;&gt;""),IF(②解答入力!$D96=②解答入力!AF96,1,0),"")</f>
        <v/>
      </c>
      <c r="AF96" s="37" t="str">
        <f>IF(AND(②解答入力!$D96&lt;&gt;"",②解答入力!AG96&lt;&gt;""),IF(②解答入力!$D96=②解答入力!AG96,1,0),"")</f>
        <v/>
      </c>
      <c r="AG96" s="37" t="str">
        <f>IF(AND(②解答入力!$D96&lt;&gt;"",②解答入力!AH96&lt;&gt;""),IF(②解答入力!$D96=②解答入力!AH96,1,0),"")</f>
        <v/>
      </c>
      <c r="AH96" s="37" t="str">
        <f>IF(AND(②解答入力!$D96&lt;&gt;"",②解答入力!AI96&lt;&gt;""),IF(②解答入力!$D96=②解答入力!AI96,1,0),"")</f>
        <v/>
      </c>
      <c r="AI96" s="37" t="str">
        <f>IF(AND(②解答入力!$D96&lt;&gt;"",②解答入力!AJ96&lt;&gt;""),IF(②解答入力!$D96=②解答入力!AJ96,1,0),"")</f>
        <v/>
      </c>
      <c r="AJ96" s="70" t="str">
        <f>IF(AND(②解答入力!$D96&lt;&gt;"",②解答入力!AK96&lt;&gt;""),IF(②解答入力!$D96=②解答入力!AK96,1,0),"")</f>
        <v/>
      </c>
      <c r="AK96" s="37" t="str">
        <f>IF(AND(②解答入力!$D96&lt;&gt;"",②解答入力!AL96&lt;&gt;""),IF(②解答入力!$D96=②解答入力!AL96,1,0),"")</f>
        <v/>
      </c>
      <c r="AL96" s="37" t="str">
        <f>IF(AND(②解答入力!$D96&lt;&gt;"",②解答入力!AM96&lt;&gt;""),IF(②解答入力!$D96=②解答入力!AM96,1,0),"")</f>
        <v/>
      </c>
      <c r="AM96" s="37" t="str">
        <f>IF(AND(②解答入力!$D96&lt;&gt;"",②解答入力!AN96&lt;&gt;""),IF(②解答入力!$D96=②解答入力!AN96,1,0),"")</f>
        <v/>
      </c>
      <c r="AN96" s="37" t="str">
        <f>IF(AND(②解答入力!$D96&lt;&gt;"",②解答入力!AO96&lt;&gt;""),IF(②解答入力!$D96=②解答入力!AO96,1,0),"")</f>
        <v/>
      </c>
      <c r="AO96" s="37" t="str">
        <f>IF(AND(②解答入力!$D96&lt;&gt;"",②解答入力!AP96&lt;&gt;""),IF(②解答入力!$D96=②解答入力!AP96,1,0),"")</f>
        <v/>
      </c>
      <c r="AP96" s="70" t="str">
        <f>IF(AND(②解答入力!$D96&lt;&gt;"",②解答入力!AQ96&lt;&gt;""),IF(②解答入力!$D96=②解答入力!AQ96,1,0),"")</f>
        <v/>
      </c>
      <c r="AQ96" s="86" t="str">
        <f>IF(AND(②解答入力!$D96&lt;&gt;"",②解答入力!AR96&lt;&gt;""),IF(②解答入力!$D96=②解答入力!AR96,1,0),"")</f>
        <v/>
      </c>
      <c r="AR96" s="36">
        <f t="shared" si="4"/>
        <v>0</v>
      </c>
      <c r="AS96" s="37" t="e">
        <f t="shared" si="5"/>
        <v>#DIV/0!</v>
      </c>
      <c r="AT96" s="37">
        <f t="shared" si="6"/>
        <v>0</v>
      </c>
      <c r="AU96" s="56" t="e">
        <f t="shared" si="7"/>
        <v>#DIV/0!</v>
      </c>
    </row>
    <row r="97" spans="1:47" ht="15" customHeight="1">
      <c r="A97" s="490"/>
      <c r="B97" s="482"/>
      <c r="C97" s="107">
        <v>91</v>
      </c>
      <c r="D97" s="36" t="str">
        <f>IF(AND(②解答入力!$D97&lt;&gt;"",②解答入力!E97&lt;&gt;""),IF(②解答入力!$D97=②解答入力!E97,1,0),"")</f>
        <v/>
      </c>
      <c r="E97" s="37" t="str">
        <f>IF(AND(②解答入力!$D97&lt;&gt;"",②解答入力!F97&lt;&gt;""),IF(②解答入力!$D97=②解答入力!F97,1,0),"")</f>
        <v/>
      </c>
      <c r="F97" s="37" t="str">
        <f>IF(AND(②解答入力!$D97&lt;&gt;"",②解答入力!G97&lt;&gt;""),IF(②解答入力!$D97=②解答入力!G97,1,0),"")</f>
        <v/>
      </c>
      <c r="G97" s="37" t="str">
        <f>IF(AND(②解答入力!$D97&lt;&gt;"",②解答入力!H97&lt;&gt;""),IF(②解答入力!$D97=②解答入力!H97,1,0),"")</f>
        <v/>
      </c>
      <c r="H97" s="37" t="str">
        <f>IF(AND(②解答入力!$D97&lt;&gt;"",②解答入力!I97&lt;&gt;""),IF(②解答入力!$D97=②解答入力!I97,1,0),"")</f>
        <v/>
      </c>
      <c r="I97" s="37" t="str">
        <f>IF(AND(②解答入力!$D97&lt;&gt;"",②解答入力!J97&lt;&gt;""),IF(②解答入力!$D97=②解答入力!J97,1,0),"")</f>
        <v/>
      </c>
      <c r="J97" s="37" t="str">
        <f>IF(AND(②解答入力!$D97&lt;&gt;"",②解答入力!K97&lt;&gt;""),IF(②解答入力!$D97=②解答入力!K97,1,0),"")</f>
        <v/>
      </c>
      <c r="K97" s="37" t="str">
        <f>IF(AND(②解答入力!$D97&lt;&gt;"",②解答入力!L97&lt;&gt;""),IF(②解答入力!$D97=②解答入力!L97,1,0),"")</f>
        <v/>
      </c>
      <c r="L97" s="37" t="str">
        <f>IF(AND(②解答入力!$D97&lt;&gt;"",②解答入力!M97&lt;&gt;""),IF(②解答入力!$D97=②解答入力!M97,1,0),"")</f>
        <v/>
      </c>
      <c r="M97" s="37" t="str">
        <f>IF(AND(②解答入力!$D97&lt;&gt;"",②解答入力!N97&lt;&gt;""),IF(②解答入力!$D97=②解答入力!N97,1,0),"")</f>
        <v/>
      </c>
      <c r="N97" s="37" t="str">
        <f>IF(AND(②解答入力!$D97&lt;&gt;"",②解答入力!O97&lt;&gt;""),IF(②解答入力!$D97=②解答入力!O97,1,0),"")</f>
        <v/>
      </c>
      <c r="O97" s="37" t="str">
        <f>IF(AND(②解答入力!$D97&lt;&gt;"",②解答入力!P97&lt;&gt;""),IF(②解答入力!$D97=②解答入力!P97,1,0),"")</f>
        <v/>
      </c>
      <c r="P97" s="37" t="str">
        <f>IF(AND(②解答入力!$D97&lt;&gt;"",②解答入力!Q97&lt;&gt;""),IF(②解答入力!$D97=②解答入力!Q97,1,0),"")</f>
        <v/>
      </c>
      <c r="Q97" s="37" t="str">
        <f>IF(AND(②解答入力!$D97&lt;&gt;"",②解答入力!R97&lt;&gt;""),IF(②解答入力!$D97=②解答入力!R97,1,0),"")</f>
        <v/>
      </c>
      <c r="R97" s="37" t="str">
        <f>IF(AND(②解答入力!$D97&lt;&gt;"",②解答入力!S97&lt;&gt;""),IF(②解答入力!$D97=②解答入力!S97,1,0),"")</f>
        <v/>
      </c>
      <c r="S97" s="37" t="str">
        <f>IF(AND(②解答入力!$D97&lt;&gt;"",②解答入力!T97&lt;&gt;""),IF(②解答入力!$D97=②解答入力!T97,1,0),"")</f>
        <v/>
      </c>
      <c r="T97" s="37" t="str">
        <f>IF(AND(②解答入力!$D97&lt;&gt;"",②解答入力!U97&lt;&gt;""),IF(②解答入力!$D97=②解答入力!U97,1,0),"")</f>
        <v/>
      </c>
      <c r="U97" s="37" t="str">
        <f>IF(AND(②解答入力!$D97&lt;&gt;"",②解答入力!V97&lt;&gt;""),IF(②解答入力!$D97=②解答入力!V97,1,0),"")</f>
        <v/>
      </c>
      <c r="V97" s="37" t="str">
        <f>IF(AND(②解答入力!$D97&lt;&gt;"",②解答入力!W97&lt;&gt;""),IF(②解答入力!$D97=②解答入力!W97,1,0),"")</f>
        <v/>
      </c>
      <c r="W97" s="37" t="str">
        <f>IF(AND(②解答入力!$D97&lt;&gt;"",②解答入力!X97&lt;&gt;""),IF(②解答入力!$D97=②解答入力!X97,1,0),"")</f>
        <v/>
      </c>
      <c r="X97" s="37" t="str">
        <f>IF(AND(②解答入力!$D97&lt;&gt;"",②解答入力!Y97&lt;&gt;""),IF(②解答入力!$D97=②解答入力!Y97,1,0),"")</f>
        <v/>
      </c>
      <c r="Y97" s="37" t="str">
        <f>IF(AND(②解答入力!$D97&lt;&gt;"",②解答入力!Z97&lt;&gt;""),IF(②解答入力!$D97=②解答入力!Z97,1,0),"")</f>
        <v/>
      </c>
      <c r="Z97" s="37" t="str">
        <f>IF(AND(②解答入力!$D97&lt;&gt;"",②解答入力!AA97&lt;&gt;""),IF(②解答入力!$D97=②解答入力!AA97,1,0),"")</f>
        <v/>
      </c>
      <c r="AA97" s="37" t="str">
        <f>IF(AND(②解答入力!$D97&lt;&gt;"",②解答入力!AB97&lt;&gt;""),IF(②解答入力!$D97=②解答入力!AB97,1,0),"")</f>
        <v/>
      </c>
      <c r="AB97" s="37" t="str">
        <f>IF(AND(②解答入力!$D97&lt;&gt;"",②解答入力!AC97&lt;&gt;""),IF(②解答入力!$D97=②解答入力!AC97,1,0),"")</f>
        <v/>
      </c>
      <c r="AC97" s="37" t="str">
        <f>IF(AND(②解答入力!$D97&lt;&gt;"",②解答入力!AD97&lt;&gt;""),IF(②解答入力!$D97=②解答入力!AD97,1,0),"")</f>
        <v/>
      </c>
      <c r="AD97" s="37" t="str">
        <f>IF(AND(②解答入力!$D97&lt;&gt;"",②解答入力!AE97&lt;&gt;""),IF(②解答入力!$D97=②解答入力!AE97,1,0),"")</f>
        <v/>
      </c>
      <c r="AE97" s="37" t="str">
        <f>IF(AND(②解答入力!$D97&lt;&gt;"",②解答入力!AF97&lt;&gt;""),IF(②解答入力!$D97=②解答入力!AF97,1,0),"")</f>
        <v/>
      </c>
      <c r="AF97" s="37" t="str">
        <f>IF(AND(②解答入力!$D97&lt;&gt;"",②解答入力!AG97&lt;&gt;""),IF(②解答入力!$D97=②解答入力!AG97,1,0),"")</f>
        <v/>
      </c>
      <c r="AG97" s="37" t="str">
        <f>IF(AND(②解答入力!$D97&lt;&gt;"",②解答入力!AH97&lt;&gt;""),IF(②解答入力!$D97=②解答入力!AH97,1,0),"")</f>
        <v/>
      </c>
      <c r="AH97" s="37" t="str">
        <f>IF(AND(②解答入力!$D97&lt;&gt;"",②解答入力!AI97&lt;&gt;""),IF(②解答入力!$D97=②解答入力!AI97,1,0),"")</f>
        <v/>
      </c>
      <c r="AI97" s="37" t="str">
        <f>IF(AND(②解答入力!$D97&lt;&gt;"",②解答入力!AJ97&lt;&gt;""),IF(②解答入力!$D97=②解答入力!AJ97,1,0),"")</f>
        <v/>
      </c>
      <c r="AJ97" s="70" t="str">
        <f>IF(AND(②解答入力!$D97&lt;&gt;"",②解答入力!AK97&lt;&gt;""),IF(②解答入力!$D97=②解答入力!AK97,1,0),"")</f>
        <v/>
      </c>
      <c r="AK97" s="37" t="str">
        <f>IF(AND(②解答入力!$D97&lt;&gt;"",②解答入力!AL97&lt;&gt;""),IF(②解答入力!$D97=②解答入力!AL97,1,0),"")</f>
        <v/>
      </c>
      <c r="AL97" s="37" t="str">
        <f>IF(AND(②解答入力!$D97&lt;&gt;"",②解答入力!AM97&lt;&gt;""),IF(②解答入力!$D97=②解答入力!AM97,1,0),"")</f>
        <v/>
      </c>
      <c r="AM97" s="37" t="str">
        <f>IF(AND(②解答入力!$D97&lt;&gt;"",②解答入力!AN97&lt;&gt;""),IF(②解答入力!$D97=②解答入力!AN97,1,0),"")</f>
        <v/>
      </c>
      <c r="AN97" s="37" t="str">
        <f>IF(AND(②解答入力!$D97&lt;&gt;"",②解答入力!AO97&lt;&gt;""),IF(②解答入力!$D97=②解答入力!AO97,1,0),"")</f>
        <v/>
      </c>
      <c r="AO97" s="37" t="str">
        <f>IF(AND(②解答入力!$D97&lt;&gt;"",②解答入力!AP97&lt;&gt;""),IF(②解答入力!$D97=②解答入力!AP97,1,0),"")</f>
        <v/>
      </c>
      <c r="AP97" s="70" t="str">
        <f>IF(AND(②解答入力!$D97&lt;&gt;"",②解答入力!AQ97&lt;&gt;""),IF(②解答入力!$D97=②解答入力!AQ97,1,0),"")</f>
        <v/>
      </c>
      <c r="AQ97" s="86" t="str">
        <f>IF(AND(②解答入力!$D97&lt;&gt;"",②解答入力!AR97&lt;&gt;""),IF(②解答入力!$D97=②解答入力!AR97,1,0),"")</f>
        <v/>
      </c>
      <c r="AR97" s="36">
        <f t="shared" si="4"/>
        <v>0</v>
      </c>
      <c r="AS97" s="37" t="e">
        <f t="shared" si="5"/>
        <v>#DIV/0!</v>
      </c>
      <c r="AT97" s="37">
        <f t="shared" si="6"/>
        <v>0</v>
      </c>
      <c r="AU97" s="56" t="e">
        <f t="shared" si="7"/>
        <v>#DIV/0!</v>
      </c>
    </row>
    <row r="98" spans="1:47" ht="15" customHeight="1">
      <c r="A98" s="490"/>
      <c r="B98" s="482"/>
      <c r="C98" s="107">
        <v>92</v>
      </c>
      <c r="D98" s="36" t="str">
        <f>IF(AND(②解答入力!$D98&lt;&gt;"",②解答入力!E98&lt;&gt;""),IF(②解答入力!$D98=②解答入力!E98,1,0),"")</f>
        <v/>
      </c>
      <c r="E98" s="37" t="str">
        <f>IF(AND(②解答入力!$D98&lt;&gt;"",②解答入力!F98&lt;&gt;""),IF(②解答入力!$D98=②解答入力!F98,1,0),"")</f>
        <v/>
      </c>
      <c r="F98" s="37" t="str">
        <f>IF(AND(②解答入力!$D98&lt;&gt;"",②解答入力!G98&lt;&gt;""),IF(②解答入力!$D98=②解答入力!G98,1,0),"")</f>
        <v/>
      </c>
      <c r="G98" s="37" t="str">
        <f>IF(AND(②解答入力!$D98&lt;&gt;"",②解答入力!H98&lt;&gt;""),IF(②解答入力!$D98=②解答入力!H98,1,0),"")</f>
        <v/>
      </c>
      <c r="H98" s="37" t="str">
        <f>IF(AND(②解答入力!$D98&lt;&gt;"",②解答入力!I98&lt;&gt;""),IF(②解答入力!$D98=②解答入力!I98,1,0),"")</f>
        <v/>
      </c>
      <c r="I98" s="37" t="str">
        <f>IF(AND(②解答入力!$D98&lt;&gt;"",②解答入力!J98&lt;&gt;""),IF(②解答入力!$D98=②解答入力!J98,1,0),"")</f>
        <v/>
      </c>
      <c r="J98" s="37" t="str">
        <f>IF(AND(②解答入力!$D98&lt;&gt;"",②解答入力!K98&lt;&gt;""),IF(②解答入力!$D98=②解答入力!K98,1,0),"")</f>
        <v/>
      </c>
      <c r="K98" s="37" t="str">
        <f>IF(AND(②解答入力!$D98&lt;&gt;"",②解答入力!L98&lt;&gt;""),IF(②解答入力!$D98=②解答入力!L98,1,0),"")</f>
        <v/>
      </c>
      <c r="L98" s="37" t="str">
        <f>IF(AND(②解答入力!$D98&lt;&gt;"",②解答入力!M98&lt;&gt;""),IF(②解答入力!$D98=②解答入力!M98,1,0),"")</f>
        <v/>
      </c>
      <c r="M98" s="37" t="str">
        <f>IF(AND(②解答入力!$D98&lt;&gt;"",②解答入力!N98&lt;&gt;""),IF(②解答入力!$D98=②解答入力!N98,1,0),"")</f>
        <v/>
      </c>
      <c r="N98" s="37" t="str">
        <f>IF(AND(②解答入力!$D98&lt;&gt;"",②解答入力!O98&lt;&gt;""),IF(②解答入力!$D98=②解答入力!O98,1,0),"")</f>
        <v/>
      </c>
      <c r="O98" s="37" t="str">
        <f>IF(AND(②解答入力!$D98&lt;&gt;"",②解答入力!P98&lt;&gt;""),IF(②解答入力!$D98=②解答入力!P98,1,0),"")</f>
        <v/>
      </c>
      <c r="P98" s="37" t="str">
        <f>IF(AND(②解答入力!$D98&lt;&gt;"",②解答入力!Q98&lt;&gt;""),IF(②解答入力!$D98=②解答入力!Q98,1,0),"")</f>
        <v/>
      </c>
      <c r="Q98" s="37" t="str">
        <f>IF(AND(②解答入力!$D98&lt;&gt;"",②解答入力!R98&lt;&gt;""),IF(②解答入力!$D98=②解答入力!R98,1,0),"")</f>
        <v/>
      </c>
      <c r="R98" s="37" t="str">
        <f>IF(AND(②解答入力!$D98&lt;&gt;"",②解答入力!S98&lt;&gt;""),IF(②解答入力!$D98=②解答入力!S98,1,0),"")</f>
        <v/>
      </c>
      <c r="S98" s="37" t="str">
        <f>IF(AND(②解答入力!$D98&lt;&gt;"",②解答入力!T98&lt;&gt;""),IF(②解答入力!$D98=②解答入力!T98,1,0),"")</f>
        <v/>
      </c>
      <c r="T98" s="37" t="str">
        <f>IF(AND(②解答入力!$D98&lt;&gt;"",②解答入力!U98&lt;&gt;""),IF(②解答入力!$D98=②解答入力!U98,1,0),"")</f>
        <v/>
      </c>
      <c r="U98" s="37" t="str">
        <f>IF(AND(②解答入力!$D98&lt;&gt;"",②解答入力!V98&lt;&gt;""),IF(②解答入力!$D98=②解答入力!V98,1,0),"")</f>
        <v/>
      </c>
      <c r="V98" s="37" t="str">
        <f>IF(AND(②解答入力!$D98&lt;&gt;"",②解答入力!W98&lt;&gt;""),IF(②解答入力!$D98=②解答入力!W98,1,0),"")</f>
        <v/>
      </c>
      <c r="W98" s="37" t="str">
        <f>IF(AND(②解答入力!$D98&lt;&gt;"",②解答入力!X98&lt;&gt;""),IF(②解答入力!$D98=②解答入力!X98,1,0),"")</f>
        <v/>
      </c>
      <c r="X98" s="37" t="str">
        <f>IF(AND(②解答入力!$D98&lt;&gt;"",②解答入力!Y98&lt;&gt;""),IF(②解答入力!$D98=②解答入力!Y98,1,0),"")</f>
        <v/>
      </c>
      <c r="Y98" s="37" t="str">
        <f>IF(AND(②解答入力!$D98&lt;&gt;"",②解答入力!Z98&lt;&gt;""),IF(②解答入力!$D98=②解答入力!Z98,1,0),"")</f>
        <v/>
      </c>
      <c r="Z98" s="37" t="str">
        <f>IF(AND(②解答入力!$D98&lt;&gt;"",②解答入力!AA98&lt;&gt;""),IF(②解答入力!$D98=②解答入力!AA98,1,0),"")</f>
        <v/>
      </c>
      <c r="AA98" s="37" t="str">
        <f>IF(AND(②解答入力!$D98&lt;&gt;"",②解答入力!AB98&lt;&gt;""),IF(②解答入力!$D98=②解答入力!AB98,1,0),"")</f>
        <v/>
      </c>
      <c r="AB98" s="37" t="str">
        <f>IF(AND(②解答入力!$D98&lt;&gt;"",②解答入力!AC98&lt;&gt;""),IF(②解答入力!$D98=②解答入力!AC98,1,0),"")</f>
        <v/>
      </c>
      <c r="AC98" s="37" t="str">
        <f>IF(AND(②解答入力!$D98&lt;&gt;"",②解答入力!AD98&lt;&gt;""),IF(②解答入力!$D98=②解答入力!AD98,1,0),"")</f>
        <v/>
      </c>
      <c r="AD98" s="37" t="str">
        <f>IF(AND(②解答入力!$D98&lt;&gt;"",②解答入力!AE98&lt;&gt;""),IF(②解答入力!$D98=②解答入力!AE98,1,0),"")</f>
        <v/>
      </c>
      <c r="AE98" s="37" t="str">
        <f>IF(AND(②解答入力!$D98&lt;&gt;"",②解答入力!AF98&lt;&gt;""),IF(②解答入力!$D98=②解答入力!AF98,1,0),"")</f>
        <v/>
      </c>
      <c r="AF98" s="37" t="str">
        <f>IF(AND(②解答入力!$D98&lt;&gt;"",②解答入力!AG98&lt;&gt;""),IF(②解答入力!$D98=②解答入力!AG98,1,0),"")</f>
        <v/>
      </c>
      <c r="AG98" s="37" t="str">
        <f>IF(AND(②解答入力!$D98&lt;&gt;"",②解答入力!AH98&lt;&gt;""),IF(②解答入力!$D98=②解答入力!AH98,1,0),"")</f>
        <v/>
      </c>
      <c r="AH98" s="37" t="str">
        <f>IF(AND(②解答入力!$D98&lt;&gt;"",②解答入力!AI98&lt;&gt;""),IF(②解答入力!$D98=②解答入力!AI98,1,0),"")</f>
        <v/>
      </c>
      <c r="AI98" s="37" t="str">
        <f>IF(AND(②解答入力!$D98&lt;&gt;"",②解答入力!AJ98&lt;&gt;""),IF(②解答入力!$D98=②解答入力!AJ98,1,0),"")</f>
        <v/>
      </c>
      <c r="AJ98" s="70" t="str">
        <f>IF(AND(②解答入力!$D98&lt;&gt;"",②解答入力!AK98&lt;&gt;""),IF(②解答入力!$D98=②解答入力!AK98,1,0),"")</f>
        <v/>
      </c>
      <c r="AK98" s="37" t="str">
        <f>IF(AND(②解答入力!$D98&lt;&gt;"",②解答入力!AL98&lt;&gt;""),IF(②解答入力!$D98=②解答入力!AL98,1,0),"")</f>
        <v/>
      </c>
      <c r="AL98" s="37" t="str">
        <f>IF(AND(②解答入力!$D98&lt;&gt;"",②解答入力!AM98&lt;&gt;""),IF(②解答入力!$D98=②解答入力!AM98,1,0),"")</f>
        <v/>
      </c>
      <c r="AM98" s="37" t="str">
        <f>IF(AND(②解答入力!$D98&lt;&gt;"",②解答入力!AN98&lt;&gt;""),IF(②解答入力!$D98=②解答入力!AN98,1,0),"")</f>
        <v/>
      </c>
      <c r="AN98" s="37" t="str">
        <f>IF(AND(②解答入力!$D98&lt;&gt;"",②解答入力!AO98&lt;&gt;""),IF(②解答入力!$D98=②解答入力!AO98,1,0),"")</f>
        <v/>
      </c>
      <c r="AO98" s="37" t="str">
        <f>IF(AND(②解答入力!$D98&lt;&gt;"",②解答入力!AP98&lt;&gt;""),IF(②解答入力!$D98=②解答入力!AP98,1,0),"")</f>
        <v/>
      </c>
      <c r="AP98" s="70" t="str">
        <f>IF(AND(②解答入力!$D98&lt;&gt;"",②解答入力!AQ98&lt;&gt;""),IF(②解答入力!$D98=②解答入力!AQ98,1,0),"")</f>
        <v/>
      </c>
      <c r="AQ98" s="86" t="str">
        <f>IF(AND(②解答入力!$D98&lt;&gt;"",②解答入力!AR98&lt;&gt;""),IF(②解答入力!$D98=②解答入力!AR98,1,0),"")</f>
        <v/>
      </c>
      <c r="AR98" s="36">
        <f t="shared" si="4"/>
        <v>0</v>
      </c>
      <c r="AS98" s="37" t="e">
        <f t="shared" si="5"/>
        <v>#DIV/0!</v>
      </c>
      <c r="AT98" s="37">
        <f t="shared" si="6"/>
        <v>0</v>
      </c>
      <c r="AU98" s="56" t="e">
        <f t="shared" si="7"/>
        <v>#DIV/0!</v>
      </c>
    </row>
    <row r="99" spans="1:47" ht="15" customHeight="1">
      <c r="A99" s="490"/>
      <c r="B99" s="482"/>
      <c r="C99" s="107">
        <v>93</v>
      </c>
      <c r="D99" s="36" t="str">
        <f>IF(AND(②解答入力!$D99&lt;&gt;"",②解答入力!E99&lt;&gt;""),IF(②解答入力!$D99=②解答入力!E99,1,0),"")</f>
        <v/>
      </c>
      <c r="E99" s="37" t="str">
        <f>IF(AND(②解答入力!$D99&lt;&gt;"",②解答入力!F99&lt;&gt;""),IF(②解答入力!$D99=②解答入力!F99,1,0),"")</f>
        <v/>
      </c>
      <c r="F99" s="37" t="str">
        <f>IF(AND(②解答入力!$D99&lt;&gt;"",②解答入力!G99&lt;&gt;""),IF(②解答入力!$D99=②解答入力!G99,1,0),"")</f>
        <v/>
      </c>
      <c r="G99" s="37" t="str">
        <f>IF(AND(②解答入力!$D99&lt;&gt;"",②解答入力!H99&lt;&gt;""),IF(②解答入力!$D99=②解答入力!H99,1,0),"")</f>
        <v/>
      </c>
      <c r="H99" s="37" t="str">
        <f>IF(AND(②解答入力!$D99&lt;&gt;"",②解答入力!I99&lt;&gt;""),IF(②解答入力!$D99=②解答入力!I99,1,0),"")</f>
        <v/>
      </c>
      <c r="I99" s="37" t="str">
        <f>IF(AND(②解答入力!$D99&lt;&gt;"",②解答入力!J99&lt;&gt;""),IF(②解答入力!$D99=②解答入力!J99,1,0),"")</f>
        <v/>
      </c>
      <c r="J99" s="37" t="str">
        <f>IF(AND(②解答入力!$D99&lt;&gt;"",②解答入力!K99&lt;&gt;""),IF(②解答入力!$D99=②解答入力!K99,1,0),"")</f>
        <v/>
      </c>
      <c r="K99" s="37" t="str">
        <f>IF(AND(②解答入力!$D99&lt;&gt;"",②解答入力!L99&lt;&gt;""),IF(②解答入力!$D99=②解答入力!L99,1,0),"")</f>
        <v/>
      </c>
      <c r="L99" s="37" t="str">
        <f>IF(AND(②解答入力!$D99&lt;&gt;"",②解答入力!M99&lt;&gt;""),IF(②解答入力!$D99=②解答入力!M99,1,0),"")</f>
        <v/>
      </c>
      <c r="M99" s="37" t="str">
        <f>IF(AND(②解答入力!$D99&lt;&gt;"",②解答入力!N99&lt;&gt;""),IF(②解答入力!$D99=②解答入力!N99,1,0),"")</f>
        <v/>
      </c>
      <c r="N99" s="37" t="str">
        <f>IF(AND(②解答入力!$D99&lt;&gt;"",②解答入力!O99&lt;&gt;""),IF(②解答入力!$D99=②解答入力!O99,1,0),"")</f>
        <v/>
      </c>
      <c r="O99" s="37" t="str">
        <f>IF(AND(②解答入力!$D99&lt;&gt;"",②解答入力!P99&lt;&gt;""),IF(②解答入力!$D99=②解答入力!P99,1,0),"")</f>
        <v/>
      </c>
      <c r="P99" s="37" t="str">
        <f>IF(AND(②解答入力!$D99&lt;&gt;"",②解答入力!Q99&lt;&gt;""),IF(②解答入力!$D99=②解答入力!Q99,1,0),"")</f>
        <v/>
      </c>
      <c r="Q99" s="37" t="str">
        <f>IF(AND(②解答入力!$D99&lt;&gt;"",②解答入力!R99&lt;&gt;""),IF(②解答入力!$D99=②解答入力!R99,1,0),"")</f>
        <v/>
      </c>
      <c r="R99" s="37" t="str">
        <f>IF(AND(②解答入力!$D99&lt;&gt;"",②解答入力!S99&lt;&gt;""),IF(②解答入力!$D99=②解答入力!S99,1,0),"")</f>
        <v/>
      </c>
      <c r="S99" s="37" t="str">
        <f>IF(AND(②解答入力!$D99&lt;&gt;"",②解答入力!T99&lt;&gt;""),IF(②解答入力!$D99=②解答入力!T99,1,0),"")</f>
        <v/>
      </c>
      <c r="T99" s="37" t="str">
        <f>IF(AND(②解答入力!$D99&lt;&gt;"",②解答入力!U99&lt;&gt;""),IF(②解答入力!$D99=②解答入力!U99,1,0),"")</f>
        <v/>
      </c>
      <c r="U99" s="37" t="str">
        <f>IF(AND(②解答入力!$D99&lt;&gt;"",②解答入力!V99&lt;&gt;""),IF(②解答入力!$D99=②解答入力!V99,1,0),"")</f>
        <v/>
      </c>
      <c r="V99" s="37" t="str">
        <f>IF(AND(②解答入力!$D99&lt;&gt;"",②解答入力!W99&lt;&gt;""),IF(②解答入力!$D99=②解答入力!W99,1,0),"")</f>
        <v/>
      </c>
      <c r="W99" s="37" t="str">
        <f>IF(AND(②解答入力!$D99&lt;&gt;"",②解答入力!X99&lt;&gt;""),IF(②解答入力!$D99=②解答入力!X99,1,0),"")</f>
        <v/>
      </c>
      <c r="X99" s="37" t="str">
        <f>IF(AND(②解答入力!$D99&lt;&gt;"",②解答入力!Y99&lt;&gt;""),IF(②解答入力!$D99=②解答入力!Y99,1,0),"")</f>
        <v/>
      </c>
      <c r="Y99" s="37" t="str">
        <f>IF(AND(②解答入力!$D99&lt;&gt;"",②解答入力!Z99&lt;&gt;""),IF(②解答入力!$D99=②解答入力!Z99,1,0),"")</f>
        <v/>
      </c>
      <c r="Z99" s="37" t="str">
        <f>IF(AND(②解答入力!$D99&lt;&gt;"",②解答入力!AA99&lt;&gt;""),IF(②解答入力!$D99=②解答入力!AA99,1,0),"")</f>
        <v/>
      </c>
      <c r="AA99" s="37" t="str">
        <f>IF(AND(②解答入力!$D99&lt;&gt;"",②解答入力!AB99&lt;&gt;""),IF(②解答入力!$D99=②解答入力!AB99,1,0),"")</f>
        <v/>
      </c>
      <c r="AB99" s="37" t="str">
        <f>IF(AND(②解答入力!$D99&lt;&gt;"",②解答入力!AC99&lt;&gt;""),IF(②解答入力!$D99=②解答入力!AC99,1,0),"")</f>
        <v/>
      </c>
      <c r="AC99" s="37" t="str">
        <f>IF(AND(②解答入力!$D99&lt;&gt;"",②解答入力!AD99&lt;&gt;""),IF(②解答入力!$D99=②解答入力!AD99,1,0),"")</f>
        <v/>
      </c>
      <c r="AD99" s="37" t="str">
        <f>IF(AND(②解答入力!$D99&lt;&gt;"",②解答入力!AE99&lt;&gt;""),IF(②解答入力!$D99=②解答入力!AE99,1,0),"")</f>
        <v/>
      </c>
      <c r="AE99" s="37" t="str">
        <f>IF(AND(②解答入力!$D99&lt;&gt;"",②解答入力!AF99&lt;&gt;""),IF(②解答入力!$D99=②解答入力!AF99,1,0),"")</f>
        <v/>
      </c>
      <c r="AF99" s="37" t="str">
        <f>IF(AND(②解答入力!$D99&lt;&gt;"",②解答入力!AG99&lt;&gt;""),IF(②解答入力!$D99=②解答入力!AG99,1,0),"")</f>
        <v/>
      </c>
      <c r="AG99" s="37" t="str">
        <f>IF(AND(②解答入力!$D99&lt;&gt;"",②解答入力!AH99&lt;&gt;""),IF(②解答入力!$D99=②解答入力!AH99,1,0),"")</f>
        <v/>
      </c>
      <c r="AH99" s="37" t="str">
        <f>IF(AND(②解答入力!$D99&lt;&gt;"",②解答入力!AI99&lt;&gt;""),IF(②解答入力!$D99=②解答入力!AI99,1,0),"")</f>
        <v/>
      </c>
      <c r="AI99" s="37" t="str">
        <f>IF(AND(②解答入力!$D99&lt;&gt;"",②解答入力!AJ99&lt;&gt;""),IF(②解答入力!$D99=②解答入力!AJ99,1,0),"")</f>
        <v/>
      </c>
      <c r="AJ99" s="70" t="str">
        <f>IF(AND(②解答入力!$D99&lt;&gt;"",②解答入力!AK99&lt;&gt;""),IF(②解答入力!$D99=②解答入力!AK99,1,0),"")</f>
        <v/>
      </c>
      <c r="AK99" s="37" t="str">
        <f>IF(AND(②解答入力!$D99&lt;&gt;"",②解答入力!AL99&lt;&gt;""),IF(②解答入力!$D99=②解答入力!AL99,1,0),"")</f>
        <v/>
      </c>
      <c r="AL99" s="37" t="str">
        <f>IF(AND(②解答入力!$D99&lt;&gt;"",②解答入力!AM99&lt;&gt;""),IF(②解答入力!$D99=②解答入力!AM99,1,0),"")</f>
        <v/>
      </c>
      <c r="AM99" s="37" t="str">
        <f>IF(AND(②解答入力!$D99&lt;&gt;"",②解答入力!AN99&lt;&gt;""),IF(②解答入力!$D99=②解答入力!AN99,1,0),"")</f>
        <v/>
      </c>
      <c r="AN99" s="37" t="str">
        <f>IF(AND(②解答入力!$D99&lt;&gt;"",②解答入力!AO99&lt;&gt;""),IF(②解答入力!$D99=②解答入力!AO99,1,0),"")</f>
        <v/>
      </c>
      <c r="AO99" s="37" t="str">
        <f>IF(AND(②解答入力!$D99&lt;&gt;"",②解答入力!AP99&lt;&gt;""),IF(②解答入力!$D99=②解答入力!AP99,1,0),"")</f>
        <v/>
      </c>
      <c r="AP99" s="70" t="str">
        <f>IF(AND(②解答入力!$D99&lt;&gt;"",②解答入力!AQ99&lt;&gt;""),IF(②解答入力!$D99=②解答入力!AQ99,1,0),"")</f>
        <v/>
      </c>
      <c r="AQ99" s="86" t="str">
        <f>IF(AND(②解答入力!$D99&lt;&gt;"",②解答入力!AR99&lt;&gt;""),IF(②解答入力!$D99=②解答入力!AR99,1,0),"")</f>
        <v/>
      </c>
      <c r="AR99" s="36">
        <f t="shared" si="4"/>
        <v>0</v>
      </c>
      <c r="AS99" s="37" t="e">
        <f t="shared" si="5"/>
        <v>#DIV/0!</v>
      </c>
      <c r="AT99" s="37">
        <f t="shared" si="6"/>
        <v>0</v>
      </c>
      <c r="AU99" s="56" t="e">
        <f t="shared" si="7"/>
        <v>#DIV/0!</v>
      </c>
    </row>
    <row r="100" spans="1:47" ht="15" customHeight="1">
      <c r="A100" s="490"/>
      <c r="B100" s="482"/>
      <c r="C100" s="107">
        <v>94</v>
      </c>
      <c r="D100" s="36" t="str">
        <f>IF(AND(②解答入力!$D100&lt;&gt;"",②解答入力!E100&lt;&gt;""),IF(②解答入力!$D100=②解答入力!E100,1,0),"")</f>
        <v/>
      </c>
      <c r="E100" s="37" t="str">
        <f>IF(AND(②解答入力!$D100&lt;&gt;"",②解答入力!F100&lt;&gt;""),IF(②解答入力!$D100=②解答入力!F100,1,0),"")</f>
        <v/>
      </c>
      <c r="F100" s="37" t="str">
        <f>IF(AND(②解答入力!$D100&lt;&gt;"",②解答入力!G100&lt;&gt;""),IF(②解答入力!$D100=②解答入力!G100,1,0),"")</f>
        <v/>
      </c>
      <c r="G100" s="37" t="str">
        <f>IF(AND(②解答入力!$D100&lt;&gt;"",②解答入力!H100&lt;&gt;""),IF(②解答入力!$D100=②解答入力!H100,1,0),"")</f>
        <v/>
      </c>
      <c r="H100" s="37" t="str">
        <f>IF(AND(②解答入力!$D100&lt;&gt;"",②解答入力!I100&lt;&gt;""),IF(②解答入力!$D100=②解答入力!I100,1,0),"")</f>
        <v/>
      </c>
      <c r="I100" s="37" t="str">
        <f>IF(AND(②解答入力!$D100&lt;&gt;"",②解答入力!J100&lt;&gt;""),IF(②解答入力!$D100=②解答入力!J100,1,0),"")</f>
        <v/>
      </c>
      <c r="J100" s="37" t="str">
        <f>IF(AND(②解答入力!$D100&lt;&gt;"",②解答入力!K100&lt;&gt;""),IF(②解答入力!$D100=②解答入力!K100,1,0),"")</f>
        <v/>
      </c>
      <c r="K100" s="37" t="str">
        <f>IF(AND(②解答入力!$D100&lt;&gt;"",②解答入力!L100&lt;&gt;""),IF(②解答入力!$D100=②解答入力!L100,1,0),"")</f>
        <v/>
      </c>
      <c r="L100" s="37" t="str">
        <f>IF(AND(②解答入力!$D100&lt;&gt;"",②解答入力!M100&lt;&gt;""),IF(②解答入力!$D100=②解答入力!M100,1,0),"")</f>
        <v/>
      </c>
      <c r="M100" s="37" t="str">
        <f>IF(AND(②解答入力!$D100&lt;&gt;"",②解答入力!N100&lt;&gt;""),IF(②解答入力!$D100=②解答入力!N100,1,0),"")</f>
        <v/>
      </c>
      <c r="N100" s="37" t="str">
        <f>IF(AND(②解答入力!$D100&lt;&gt;"",②解答入力!O100&lt;&gt;""),IF(②解答入力!$D100=②解答入力!O100,1,0),"")</f>
        <v/>
      </c>
      <c r="O100" s="37" t="str">
        <f>IF(AND(②解答入力!$D100&lt;&gt;"",②解答入力!P100&lt;&gt;""),IF(②解答入力!$D100=②解答入力!P100,1,0),"")</f>
        <v/>
      </c>
      <c r="P100" s="37" t="str">
        <f>IF(AND(②解答入力!$D100&lt;&gt;"",②解答入力!Q100&lt;&gt;""),IF(②解答入力!$D100=②解答入力!Q100,1,0),"")</f>
        <v/>
      </c>
      <c r="Q100" s="37" t="str">
        <f>IF(AND(②解答入力!$D100&lt;&gt;"",②解答入力!R100&lt;&gt;""),IF(②解答入力!$D100=②解答入力!R100,1,0),"")</f>
        <v/>
      </c>
      <c r="R100" s="37" t="str">
        <f>IF(AND(②解答入力!$D100&lt;&gt;"",②解答入力!S100&lt;&gt;""),IF(②解答入力!$D100=②解答入力!S100,1,0),"")</f>
        <v/>
      </c>
      <c r="S100" s="37" t="str">
        <f>IF(AND(②解答入力!$D100&lt;&gt;"",②解答入力!T100&lt;&gt;""),IF(②解答入力!$D100=②解答入力!T100,1,0),"")</f>
        <v/>
      </c>
      <c r="T100" s="37" t="str">
        <f>IF(AND(②解答入力!$D100&lt;&gt;"",②解答入力!U100&lt;&gt;""),IF(②解答入力!$D100=②解答入力!U100,1,0),"")</f>
        <v/>
      </c>
      <c r="U100" s="37" t="str">
        <f>IF(AND(②解答入力!$D100&lt;&gt;"",②解答入力!V100&lt;&gt;""),IF(②解答入力!$D100=②解答入力!V100,1,0),"")</f>
        <v/>
      </c>
      <c r="V100" s="37" t="str">
        <f>IF(AND(②解答入力!$D100&lt;&gt;"",②解答入力!W100&lt;&gt;""),IF(②解答入力!$D100=②解答入力!W100,1,0),"")</f>
        <v/>
      </c>
      <c r="W100" s="37" t="str">
        <f>IF(AND(②解答入力!$D100&lt;&gt;"",②解答入力!X100&lt;&gt;""),IF(②解答入力!$D100=②解答入力!X100,1,0),"")</f>
        <v/>
      </c>
      <c r="X100" s="37" t="str">
        <f>IF(AND(②解答入力!$D100&lt;&gt;"",②解答入力!Y100&lt;&gt;""),IF(②解答入力!$D100=②解答入力!Y100,1,0),"")</f>
        <v/>
      </c>
      <c r="Y100" s="37" t="str">
        <f>IF(AND(②解答入力!$D100&lt;&gt;"",②解答入力!Z100&lt;&gt;""),IF(②解答入力!$D100=②解答入力!Z100,1,0),"")</f>
        <v/>
      </c>
      <c r="Z100" s="37" t="str">
        <f>IF(AND(②解答入力!$D100&lt;&gt;"",②解答入力!AA100&lt;&gt;""),IF(②解答入力!$D100=②解答入力!AA100,1,0),"")</f>
        <v/>
      </c>
      <c r="AA100" s="37" t="str">
        <f>IF(AND(②解答入力!$D100&lt;&gt;"",②解答入力!AB100&lt;&gt;""),IF(②解答入力!$D100=②解答入力!AB100,1,0),"")</f>
        <v/>
      </c>
      <c r="AB100" s="37" t="str">
        <f>IF(AND(②解答入力!$D100&lt;&gt;"",②解答入力!AC100&lt;&gt;""),IF(②解答入力!$D100=②解答入力!AC100,1,0),"")</f>
        <v/>
      </c>
      <c r="AC100" s="37" t="str">
        <f>IF(AND(②解答入力!$D100&lt;&gt;"",②解答入力!AD100&lt;&gt;""),IF(②解答入力!$D100=②解答入力!AD100,1,0),"")</f>
        <v/>
      </c>
      <c r="AD100" s="37" t="str">
        <f>IF(AND(②解答入力!$D100&lt;&gt;"",②解答入力!AE100&lt;&gt;""),IF(②解答入力!$D100=②解答入力!AE100,1,0),"")</f>
        <v/>
      </c>
      <c r="AE100" s="37" t="str">
        <f>IF(AND(②解答入力!$D100&lt;&gt;"",②解答入力!AF100&lt;&gt;""),IF(②解答入力!$D100=②解答入力!AF100,1,0),"")</f>
        <v/>
      </c>
      <c r="AF100" s="37" t="str">
        <f>IF(AND(②解答入力!$D100&lt;&gt;"",②解答入力!AG100&lt;&gt;""),IF(②解答入力!$D100=②解答入力!AG100,1,0),"")</f>
        <v/>
      </c>
      <c r="AG100" s="37" t="str">
        <f>IF(AND(②解答入力!$D100&lt;&gt;"",②解答入力!AH100&lt;&gt;""),IF(②解答入力!$D100=②解答入力!AH100,1,0),"")</f>
        <v/>
      </c>
      <c r="AH100" s="37" t="str">
        <f>IF(AND(②解答入力!$D100&lt;&gt;"",②解答入力!AI100&lt;&gt;""),IF(②解答入力!$D100=②解答入力!AI100,1,0),"")</f>
        <v/>
      </c>
      <c r="AI100" s="37" t="str">
        <f>IF(AND(②解答入力!$D100&lt;&gt;"",②解答入力!AJ100&lt;&gt;""),IF(②解答入力!$D100=②解答入力!AJ100,1,0),"")</f>
        <v/>
      </c>
      <c r="AJ100" s="70" t="str">
        <f>IF(AND(②解答入力!$D100&lt;&gt;"",②解答入力!AK100&lt;&gt;""),IF(②解答入力!$D100=②解答入力!AK100,1,0),"")</f>
        <v/>
      </c>
      <c r="AK100" s="37" t="str">
        <f>IF(AND(②解答入力!$D100&lt;&gt;"",②解答入力!AL100&lt;&gt;""),IF(②解答入力!$D100=②解答入力!AL100,1,0),"")</f>
        <v/>
      </c>
      <c r="AL100" s="37" t="str">
        <f>IF(AND(②解答入力!$D100&lt;&gt;"",②解答入力!AM100&lt;&gt;""),IF(②解答入力!$D100=②解答入力!AM100,1,0),"")</f>
        <v/>
      </c>
      <c r="AM100" s="37" t="str">
        <f>IF(AND(②解答入力!$D100&lt;&gt;"",②解答入力!AN100&lt;&gt;""),IF(②解答入力!$D100=②解答入力!AN100,1,0),"")</f>
        <v/>
      </c>
      <c r="AN100" s="37" t="str">
        <f>IF(AND(②解答入力!$D100&lt;&gt;"",②解答入力!AO100&lt;&gt;""),IF(②解答入力!$D100=②解答入力!AO100,1,0),"")</f>
        <v/>
      </c>
      <c r="AO100" s="37" t="str">
        <f>IF(AND(②解答入力!$D100&lt;&gt;"",②解答入力!AP100&lt;&gt;""),IF(②解答入力!$D100=②解答入力!AP100,1,0),"")</f>
        <v/>
      </c>
      <c r="AP100" s="70" t="str">
        <f>IF(AND(②解答入力!$D100&lt;&gt;"",②解答入力!AQ100&lt;&gt;""),IF(②解答入力!$D100=②解答入力!AQ100,1,0),"")</f>
        <v/>
      </c>
      <c r="AQ100" s="86" t="str">
        <f>IF(AND(②解答入力!$D100&lt;&gt;"",②解答入力!AR100&lt;&gt;""),IF(②解答入力!$D100=②解答入力!AR100,1,0),"")</f>
        <v/>
      </c>
      <c r="AR100" s="36">
        <f t="shared" si="4"/>
        <v>0</v>
      </c>
      <c r="AS100" s="37" t="e">
        <f t="shared" si="5"/>
        <v>#DIV/0!</v>
      </c>
      <c r="AT100" s="37">
        <f t="shared" si="6"/>
        <v>0</v>
      </c>
      <c r="AU100" s="56" t="e">
        <f t="shared" si="7"/>
        <v>#DIV/0!</v>
      </c>
    </row>
    <row r="101" spans="1:47" ht="15" customHeight="1">
      <c r="A101" s="490"/>
      <c r="B101" s="482"/>
      <c r="C101" s="107">
        <v>95</v>
      </c>
      <c r="D101" s="36" t="str">
        <f>IF(AND(②解答入力!$D101&lt;&gt;"",②解答入力!E101&lt;&gt;""),IF(②解答入力!$D101=②解答入力!E101,1,0),"")</f>
        <v/>
      </c>
      <c r="E101" s="37" t="str">
        <f>IF(AND(②解答入力!$D101&lt;&gt;"",②解答入力!F101&lt;&gt;""),IF(②解答入力!$D101=②解答入力!F101,1,0),"")</f>
        <v/>
      </c>
      <c r="F101" s="37" t="str">
        <f>IF(AND(②解答入力!$D101&lt;&gt;"",②解答入力!G101&lt;&gt;""),IF(②解答入力!$D101=②解答入力!G101,1,0),"")</f>
        <v/>
      </c>
      <c r="G101" s="37" t="str">
        <f>IF(AND(②解答入力!$D101&lt;&gt;"",②解答入力!H101&lt;&gt;""),IF(②解答入力!$D101=②解答入力!H101,1,0),"")</f>
        <v/>
      </c>
      <c r="H101" s="37" t="str">
        <f>IF(AND(②解答入力!$D101&lt;&gt;"",②解答入力!I101&lt;&gt;""),IF(②解答入力!$D101=②解答入力!I101,1,0),"")</f>
        <v/>
      </c>
      <c r="I101" s="37" t="str">
        <f>IF(AND(②解答入力!$D101&lt;&gt;"",②解答入力!J101&lt;&gt;""),IF(②解答入力!$D101=②解答入力!J101,1,0),"")</f>
        <v/>
      </c>
      <c r="J101" s="37" t="str">
        <f>IF(AND(②解答入力!$D101&lt;&gt;"",②解答入力!K101&lt;&gt;""),IF(②解答入力!$D101=②解答入力!K101,1,0),"")</f>
        <v/>
      </c>
      <c r="K101" s="37" t="str">
        <f>IF(AND(②解答入力!$D101&lt;&gt;"",②解答入力!L101&lt;&gt;""),IF(②解答入力!$D101=②解答入力!L101,1,0),"")</f>
        <v/>
      </c>
      <c r="L101" s="37" t="str">
        <f>IF(AND(②解答入力!$D101&lt;&gt;"",②解答入力!M101&lt;&gt;""),IF(②解答入力!$D101=②解答入力!M101,1,0),"")</f>
        <v/>
      </c>
      <c r="M101" s="37" t="str">
        <f>IF(AND(②解答入力!$D101&lt;&gt;"",②解答入力!N101&lt;&gt;""),IF(②解答入力!$D101=②解答入力!N101,1,0),"")</f>
        <v/>
      </c>
      <c r="N101" s="37" t="str">
        <f>IF(AND(②解答入力!$D101&lt;&gt;"",②解答入力!O101&lt;&gt;""),IF(②解答入力!$D101=②解答入力!O101,1,0),"")</f>
        <v/>
      </c>
      <c r="O101" s="37" t="str">
        <f>IF(AND(②解答入力!$D101&lt;&gt;"",②解答入力!P101&lt;&gt;""),IF(②解答入力!$D101=②解答入力!P101,1,0),"")</f>
        <v/>
      </c>
      <c r="P101" s="37" t="str">
        <f>IF(AND(②解答入力!$D101&lt;&gt;"",②解答入力!Q101&lt;&gt;""),IF(②解答入力!$D101=②解答入力!Q101,1,0),"")</f>
        <v/>
      </c>
      <c r="Q101" s="37" t="str">
        <f>IF(AND(②解答入力!$D101&lt;&gt;"",②解答入力!R101&lt;&gt;""),IF(②解答入力!$D101=②解答入力!R101,1,0),"")</f>
        <v/>
      </c>
      <c r="R101" s="37" t="str">
        <f>IF(AND(②解答入力!$D101&lt;&gt;"",②解答入力!S101&lt;&gt;""),IF(②解答入力!$D101=②解答入力!S101,1,0),"")</f>
        <v/>
      </c>
      <c r="S101" s="37" t="str">
        <f>IF(AND(②解答入力!$D101&lt;&gt;"",②解答入力!T101&lt;&gt;""),IF(②解答入力!$D101=②解答入力!T101,1,0),"")</f>
        <v/>
      </c>
      <c r="T101" s="37" t="str">
        <f>IF(AND(②解答入力!$D101&lt;&gt;"",②解答入力!U101&lt;&gt;""),IF(②解答入力!$D101=②解答入力!U101,1,0),"")</f>
        <v/>
      </c>
      <c r="U101" s="37" t="str">
        <f>IF(AND(②解答入力!$D101&lt;&gt;"",②解答入力!V101&lt;&gt;""),IF(②解答入力!$D101=②解答入力!V101,1,0),"")</f>
        <v/>
      </c>
      <c r="V101" s="37" t="str">
        <f>IF(AND(②解答入力!$D101&lt;&gt;"",②解答入力!W101&lt;&gt;""),IF(②解答入力!$D101=②解答入力!W101,1,0),"")</f>
        <v/>
      </c>
      <c r="W101" s="37" t="str">
        <f>IF(AND(②解答入力!$D101&lt;&gt;"",②解答入力!X101&lt;&gt;""),IF(②解答入力!$D101=②解答入力!X101,1,0),"")</f>
        <v/>
      </c>
      <c r="X101" s="37" t="str">
        <f>IF(AND(②解答入力!$D101&lt;&gt;"",②解答入力!Y101&lt;&gt;""),IF(②解答入力!$D101=②解答入力!Y101,1,0),"")</f>
        <v/>
      </c>
      <c r="Y101" s="37" t="str">
        <f>IF(AND(②解答入力!$D101&lt;&gt;"",②解答入力!Z101&lt;&gt;""),IF(②解答入力!$D101=②解答入力!Z101,1,0),"")</f>
        <v/>
      </c>
      <c r="Z101" s="37" t="str">
        <f>IF(AND(②解答入力!$D101&lt;&gt;"",②解答入力!AA101&lt;&gt;""),IF(②解答入力!$D101=②解答入力!AA101,1,0),"")</f>
        <v/>
      </c>
      <c r="AA101" s="37" t="str">
        <f>IF(AND(②解答入力!$D101&lt;&gt;"",②解答入力!AB101&lt;&gt;""),IF(②解答入力!$D101=②解答入力!AB101,1,0),"")</f>
        <v/>
      </c>
      <c r="AB101" s="37" t="str">
        <f>IF(AND(②解答入力!$D101&lt;&gt;"",②解答入力!AC101&lt;&gt;""),IF(②解答入力!$D101=②解答入力!AC101,1,0),"")</f>
        <v/>
      </c>
      <c r="AC101" s="37" t="str">
        <f>IF(AND(②解答入力!$D101&lt;&gt;"",②解答入力!AD101&lt;&gt;""),IF(②解答入力!$D101=②解答入力!AD101,1,0),"")</f>
        <v/>
      </c>
      <c r="AD101" s="37" t="str">
        <f>IF(AND(②解答入力!$D101&lt;&gt;"",②解答入力!AE101&lt;&gt;""),IF(②解答入力!$D101=②解答入力!AE101,1,0),"")</f>
        <v/>
      </c>
      <c r="AE101" s="37" t="str">
        <f>IF(AND(②解答入力!$D101&lt;&gt;"",②解答入力!AF101&lt;&gt;""),IF(②解答入力!$D101=②解答入力!AF101,1,0),"")</f>
        <v/>
      </c>
      <c r="AF101" s="37" t="str">
        <f>IF(AND(②解答入力!$D101&lt;&gt;"",②解答入力!AG101&lt;&gt;""),IF(②解答入力!$D101=②解答入力!AG101,1,0),"")</f>
        <v/>
      </c>
      <c r="AG101" s="37" t="str">
        <f>IF(AND(②解答入力!$D101&lt;&gt;"",②解答入力!AH101&lt;&gt;""),IF(②解答入力!$D101=②解答入力!AH101,1,0),"")</f>
        <v/>
      </c>
      <c r="AH101" s="37" t="str">
        <f>IF(AND(②解答入力!$D101&lt;&gt;"",②解答入力!AI101&lt;&gt;""),IF(②解答入力!$D101=②解答入力!AI101,1,0),"")</f>
        <v/>
      </c>
      <c r="AI101" s="37" t="str">
        <f>IF(AND(②解答入力!$D101&lt;&gt;"",②解答入力!AJ101&lt;&gt;""),IF(②解答入力!$D101=②解答入力!AJ101,1,0),"")</f>
        <v/>
      </c>
      <c r="AJ101" s="70" t="str">
        <f>IF(AND(②解答入力!$D101&lt;&gt;"",②解答入力!AK101&lt;&gt;""),IF(②解答入力!$D101=②解答入力!AK101,1,0),"")</f>
        <v/>
      </c>
      <c r="AK101" s="37" t="str">
        <f>IF(AND(②解答入力!$D101&lt;&gt;"",②解答入力!AL101&lt;&gt;""),IF(②解答入力!$D101=②解答入力!AL101,1,0),"")</f>
        <v/>
      </c>
      <c r="AL101" s="37" t="str">
        <f>IF(AND(②解答入力!$D101&lt;&gt;"",②解答入力!AM101&lt;&gt;""),IF(②解答入力!$D101=②解答入力!AM101,1,0),"")</f>
        <v/>
      </c>
      <c r="AM101" s="37" t="str">
        <f>IF(AND(②解答入力!$D101&lt;&gt;"",②解答入力!AN101&lt;&gt;""),IF(②解答入力!$D101=②解答入力!AN101,1,0),"")</f>
        <v/>
      </c>
      <c r="AN101" s="37" t="str">
        <f>IF(AND(②解答入力!$D101&lt;&gt;"",②解答入力!AO101&lt;&gt;""),IF(②解答入力!$D101=②解答入力!AO101,1,0),"")</f>
        <v/>
      </c>
      <c r="AO101" s="37" t="str">
        <f>IF(AND(②解答入力!$D101&lt;&gt;"",②解答入力!AP101&lt;&gt;""),IF(②解答入力!$D101=②解答入力!AP101,1,0),"")</f>
        <v/>
      </c>
      <c r="AP101" s="70" t="str">
        <f>IF(AND(②解答入力!$D101&lt;&gt;"",②解答入力!AQ101&lt;&gt;""),IF(②解答入力!$D101=②解答入力!AQ101,1,0),"")</f>
        <v/>
      </c>
      <c r="AQ101" s="86" t="str">
        <f>IF(AND(②解答入力!$D101&lt;&gt;"",②解答入力!AR101&lt;&gt;""),IF(②解答入力!$D101=②解答入力!AR101,1,0),"")</f>
        <v/>
      </c>
      <c r="AR101" s="36">
        <f t="shared" si="4"/>
        <v>0</v>
      </c>
      <c r="AS101" s="37" t="e">
        <f t="shared" si="5"/>
        <v>#DIV/0!</v>
      </c>
      <c r="AT101" s="37">
        <f t="shared" si="6"/>
        <v>0</v>
      </c>
      <c r="AU101" s="56" t="e">
        <f t="shared" si="7"/>
        <v>#DIV/0!</v>
      </c>
    </row>
    <row r="102" spans="1:47" ht="15" customHeight="1">
      <c r="A102" s="490"/>
      <c r="B102" s="482"/>
      <c r="C102" s="189">
        <v>96</v>
      </c>
      <c r="D102" s="190" t="str">
        <f>IF(AND(②解答入力!$D102&lt;&gt;"",②解答入力!E102&lt;&gt;""),IF(②解答入力!$D102=②解答入力!E102,1,0),"")</f>
        <v/>
      </c>
      <c r="E102" s="191" t="str">
        <f>IF(AND(②解答入力!$D102&lt;&gt;"",②解答入力!F102&lt;&gt;""),IF(②解答入力!$D102=②解答入力!F102,1,0),"")</f>
        <v/>
      </c>
      <c r="F102" s="191" t="str">
        <f>IF(AND(②解答入力!$D102&lt;&gt;"",②解答入力!G102&lt;&gt;""),IF(②解答入力!$D102=②解答入力!G102,1,0),"")</f>
        <v/>
      </c>
      <c r="G102" s="191" t="str">
        <f>IF(AND(②解答入力!$D102&lt;&gt;"",②解答入力!H102&lt;&gt;""),IF(②解答入力!$D102=②解答入力!H102,1,0),"")</f>
        <v/>
      </c>
      <c r="H102" s="191" t="str">
        <f>IF(AND(②解答入力!$D102&lt;&gt;"",②解答入力!I102&lt;&gt;""),IF(②解答入力!$D102=②解答入力!I102,1,0),"")</f>
        <v/>
      </c>
      <c r="I102" s="191" t="str">
        <f>IF(AND(②解答入力!$D102&lt;&gt;"",②解答入力!J102&lt;&gt;""),IF(②解答入力!$D102=②解答入力!J102,1,0),"")</f>
        <v/>
      </c>
      <c r="J102" s="191" t="str">
        <f>IF(AND(②解答入力!$D102&lt;&gt;"",②解答入力!K102&lt;&gt;""),IF(②解答入力!$D102=②解答入力!K102,1,0),"")</f>
        <v/>
      </c>
      <c r="K102" s="191" t="str">
        <f>IF(AND(②解答入力!$D102&lt;&gt;"",②解答入力!L102&lt;&gt;""),IF(②解答入力!$D102=②解答入力!L102,1,0),"")</f>
        <v/>
      </c>
      <c r="L102" s="191" t="str">
        <f>IF(AND(②解答入力!$D102&lt;&gt;"",②解答入力!M102&lt;&gt;""),IF(②解答入力!$D102=②解答入力!M102,1,0),"")</f>
        <v/>
      </c>
      <c r="M102" s="191" t="str">
        <f>IF(AND(②解答入力!$D102&lt;&gt;"",②解答入力!N102&lt;&gt;""),IF(②解答入力!$D102=②解答入力!N102,1,0),"")</f>
        <v/>
      </c>
      <c r="N102" s="191" t="str">
        <f>IF(AND(②解答入力!$D102&lt;&gt;"",②解答入力!O102&lt;&gt;""),IF(②解答入力!$D102=②解答入力!O102,1,0),"")</f>
        <v/>
      </c>
      <c r="O102" s="191" t="str">
        <f>IF(AND(②解答入力!$D102&lt;&gt;"",②解答入力!P102&lt;&gt;""),IF(②解答入力!$D102=②解答入力!P102,1,0),"")</f>
        <v/>
      </c>
      <c r="P102" s="191" t="str">
        <f>IF(AND(②解答入力!$D102&lt;&gt;"",②解答入力!Q102&lt;&gt;""),IF(②解答入力!$D102=②解答入力!Q102,1,0),"")</f>
        <v/>
      </c>
      <c r="Q102" s="191" t="str">
        <f>IF(AND(②解答入力!$D102&lt;&gt;"",②解答入力!R102&lt;&gt;""),IF(②解答入力!$D102=②解答入力!R102,1,0),"")</f>
        <v/>
      </c>
      <c r="R102" s="191" t="str">
        <f>IF(AND(②解答入力!$D102&lt;&gt;"",②解答入力!S102&lt;&gt;""),IF(②解答入力!$D102=②解答入力!S102,1,0),"")</f>
        <v/>
      </c>
      <c r="S102" s="191" t="str">
        <f>IF(AND(②解答入力!$D102&lt;&gt;"",②解答入力!T102&lt;&gt;""),IF(②解答入力!$D102=②解答入力!T102,1,0),"")</f>
        <v/>
      </c>
      <c r="T102" s="191" t="str">
        <f>IF(AND(②解答入力!$D102&lt;&gt;"",②解答入力!U102&lt;&gt;""),IF(②解答入力!$D102=②解答入力!U102,1,0),"")</f>
        <v/>
      </c>
      <c r="U102" s="191" t="str">
        <f>IF(AND(②解答入力!$D102&lt;&gt;"",②解答入力!V102&lt;&gt;""),IF(②解答入力!$D102=②解答入力!V102,1,0),"")</f>
        <v/>
      </c>
      <c r="V102" s="191" t="str">
        <f>IF(AND(②解答入力!$D102&lt;&gt;"",②解答入力!W102&lt;&gt;""),IF(②解答入力!$D102=②解答入力!W102,1,0),"")</f>
        <v/>
      </c>
      <c r="W102" s="191" t="str">
        <f>IF(AND(②解答入力!$D102&lt;&gt;"",②解答入力!X102&lt;&gt;""),IF(②解答入力!$D102=②解答入力!X102,1,0),"")</f>
        <v/>
      </c>
      <c r="X102" s="191" t="str">
        <f>IF(AND(②解答入力!$D102&lt;&gt;"",②解答入力!Y102&lt;&gt;""),IF(②解答入力!$D102=②解答入力!Y102,1,0),"")</f>
        <v/>
      </c>
      <c r="Y102" s="191" t="str">
        <f>IF(AND(②解答入力!$D102&lt;&gt;"",②解答入力!Z102&lt;&gt;""),IF(②解答入力!$D102=②解答入力!Z102,1,0),"")</f>
        <v/>
      </c>
      <c r="Z102" s="191" t="str">
        <f>IF(AND(②解答入力!$D102&lt;&gt;"",②解答入力!AA102&lt;&gt;""),IF(②解答入力!$D102=②解答入力!AA102,1,0),"")</f>
        <v/>
      </c>
      <c r="AA102" s="191" t="str">
        <f>IF(AND(②解答入力!$D102&lt;&gt;"",②解答入力!AB102&lt;&gt;""),IF(②解答入力!$D102=②解答入力!AB102,1,0),"")</f>
        <v/>
      </c>
      <c r="AB102" s="191" t="str">
        <f>IF(AND(②解答入力!$D102&lt;&gt;"",②解答入力!AC102&lt;&gt;""),IF(②解答入力!$D102=②解答入力!AC102,1,0),"")</f>
        <v/>
      </c>
      <c r="AC102" s="191" t="str">
        <f>IF(AND(②解答入力!$D102&lt;&gt;"",②解答入力!AD102&lt;&gt;""),IF(②解答入力!$D102=②解答入力!AD102,1,0),"")</f>
        <v/>
      </c>
      <c r="AD102" s="191" t="str">
        <f>IF(AND(②解答入力!$D102&lt;&gt;"",②解答入力!AE102&lt;&gt;""),IF(②解答入力!$D102=②解答入力!AE102,1,0),"")</f>
        <v/>
      </c>
      <c r="AE102" s="191" t="str">
        <f>IF(AND(②解答入力!$D102&lt;&gt;"",②解答入力!AF102&lt;&gt;""),IF(②解答入力!$D102=②解答入力!AF102,1,0),"")</f>
        <v/>
      </c>
      <c r="AF102" s="191" t="str">
        <f>IF(AND(②解答入力!$D102&lt;&gt;"",②解答入力!AG102&lt;&gt;""),IF(②解答入力!$D102=②解答入力!AG102,1,0),"")</f>
        <v/>
      </c>
      <c r="AG102" s="191" t="str">
        <f>IF(AND(②解答入力!$D102&lt;&gt;"",②解答入力!AH102&lt;&gt;""),IF(②解答入力!$D102=②解答入力!AH102,1,0),"")</f>
        <v/>
      </c>
      <c r="AH102" s="191" t="str">
        <f>IF(AND(②解答入力!$D102&lt;&gt;"",②解答入力!AI102&lt;&gt;""),IF(②解答入力!$D102=②解答入力!AI102,1,0),"")</f>
        <v/>
      </c>
      <c r="AI102" s="191" t="str">
        <f>IF(AND(②解答入力!$D102&lt;&gt;"",②解答入力!AJ102&lt;&gt;""),IF(②解答入力!$D102=②解答入力!AJ102,1,0),"")</f>
        <v/>
      </c>
      <c r="AJ102" s="192" t="str">
        <f>IF(AND(②解答入力!$D102&lt;&gt;"",②解答入力!AK102&lt;&gt;""),IF(②解答入力!$D102=②解答入力!AK102,1,0),"")</f>
        <v/>
      </c>
      <c r="AK102" s="191" t="str">
        <f>IF(AND(②解答入力!$D102&lt;&gt;"",②解答入力!AL102&lt;&gt;""),IF(②解答入力!$D102=②解答入力!AL102,1,0),"")</f>
        <v/>
      </c>
      <c r="AL102" s="191" t="str">
        <f>IF(AND(②解答入力!$D102&lt;&gt;"",②解答入力!AM102&lt;&gt;""),IF(②解答入力!$D102=②解答入力!AM102,1,0),"")</f>
        <v/>
      </c>
      <c r="AM102" s="191" t="str">
        <f>IF(AND(②解答入力!$D102&lt;&gt;"",②解答入力!AN102&lt;&gt;""),IF(②解答入力!$D102=②解答入力!AN102,1,0),"")</f>
        <v/>
      </c>
      <c r="AN102" s="191" t="str">
        <f>IF(AND(②解答入力!$D102&lt;&gt;"",②解答入力!AO102&lt;&gt;""),IF(②解答入力!$D102=②解答入力!AO102,1,0),"")</f>
        <v/>
      </c>
      <c r="AO102" s="191" t="str">
        <f>IF(AND(②解答入力!$D102&lt;&gt;"",②解答入力!AP102&lt;&gt;""),IF(②解答入力!$D102=②解答入力!AP102,1,0),"")</f>
        <v/>
      </c>
      <c r="AP102" s="192" t="str">
        <f>IF(AND(②解答入力!$D102&lt;&gt;"",②解答入力!AQ102&lt;&gt;""),IF(②解答入力!$D102=②解答入力!AQ102,1,0),"")</f>
        <v/>
      </c>
      <c r="AQ102" s="193" t="str">
        <f>IF(AND(②解答入力!$D102&lt;&gt;"",②解答入力!AR102&lt;&gt;""),IF(②解答入力!$D102=②解答入力!AR102,1,0),"")</f>
        <v/>
      </c>
      <c r="AR102" s="190">
        <f t="shared" si="4"/>
        <v>0</v>
      </c>
      <c r="AS102" s="191" t="e">
        <f t="shared" si="5"/>
        <v>#DIV/0!</v>
      </c>
      <c r="AT102" s="191">
        <f t="shared" si="6"/>
        <v>0</v>
      </c>
      <c r="AU102" s="194" t="e">
        <f t="shared" si="7"/>
        <v>#DIV/0!</v>
      </c>
    </row>
    <row r="103" spans="1:47" ht="15" customHeight="1">
      <c r="A103" s="490"/>
      <c r="B103" s="482"/>
      <c r="C103" s="109">
        <v>97</v>
      </c>
      <c r="D103" s="44" t="str">
        <f>IF(AND(②解答入力!$D103&lt;&gt;"",②解答入力!E103&lt;&gt;""),IF(②解答入力!$D103=②解答入力!E103,1,0),"")</f>
        <v/>
      </c>
      <c r="E103" s="45" t="str">
        <f>IF(AND(②解答入力!$D103&lt;&gt;"",②解答入力!F103&lt;&gt;""),IF(②解答入力!$D103=②解答入力!F103,1,0),"")</f>
        <v/>
      </c>
      <c r="F103" s="45" t="str">
        <f>IF(AND(②解答入力!$D103&lt;&gt;"",②解答入力!G103&lt;&gt;""),IF(②解答入力!$D103=②解答入力!G103,1,0),"")</f>
        <v/>
      </c>
      <c r="G103" s="45" t="str">
        <f>IF(AND(②解答入力!$D103&lt;&gt;"",②解答入力!H103&lt;&gt;""),IF(②解答入力!$D103=②解答入力!H103,1,0),"")</f>
        <v/>
      </c>
      <c r="H103" s="45" t="str">
        <f>IF(AND(②解答入力!$D103&lt;&gt;"",②解答入力!I103&lt;&gt;""),IF(②解答入力!$D103=②解答入力!I103,1,0),"")</f>
        <v/>
      </c>
      <c r="I103" s="45" t="str">
        <f>IF(AND(②解答入力!$D103&lt;&gt;"",②解答入力!J103&lt;&gt;""),IF(②解答入力!$D103=②解答入力!J103,1,0),"")</f>
        <v/>
      </c>
      <c r="J103" s="45" t="str">
        <f>IF(AND(②解答入力!$D103&lt;&gt;"",②解答入力!K103&lt;&gt;""),IF(②解答入力!$D103=②解答入力!K103,1,0),"")</f>
        <v/>
      </c>
      <c r="K103" s="45" t="str">
        <f>IF(AND(②解答入力!$D103&lt;&gt;"",②解答入力!L103&lt;&gt;""),IF(②解答入力!$D103=②解答入力!L103,1,0),"")</f>
        <v/>
      </c>
      <c r="L103" s="45" t="str">
        <f>IF(AND(②解答入力!$D103&lt;&gt;"",②解答入力!M103&lt;&gt;""),IF(②解答入力!$D103=②解答入力!M103,1,0),"")</f>
        <v/>
      </c>
      <c r="M103" s="45" t="str">
        <f>IF(AND(②解答入力!$D103&lt;&gt;"",②解答入力!N103&lt;&gt;""),IF(②解答入力!$D103=②解答入力!N103,1,0),"")</f>
        <v/>
      </c>
      <c r="N103" s="45" t="str">
        <f>IF(AND(②解答入力!$D103&lt;&gt;"",②解答入力!O103&lt;&gt;""),IF(②解答入力!$D103=②解答入力!O103,1,0),"")</f>
        <v/>
      </c>
      <c r="O103" s="45" t="str">
        <f>IF(AND(②解答入力!$D103&lt;&gt;"",②解答入力!P103&lt;&gt;""),IF(②解答入力!$D103=②解答入力!P103,1,0),"")</f>
        <v/>
      </c>
      <c r="P103" s="45" t="str">
        <f>IF(AND(②解答入力!$D103&lt;&gt;"",②解答入力!Q103&lt;&gt;""),IF(②解答入力!$D103=②解答入力!Q103,1,0),"")</f>
        <v/>
      </c>
      <c r="Q103" s="45" t="str">
        <f>IF(AND(②解答入力!$D103&lt;&gt;"",②解答入力!R103&lt;&gt;""),IF(②解答入力!$D103=②解答入力!R103,1,0),"")</f>
        <v/>
      </c>
      <c r="R103" s="45" t="str">
        <f>IF(AND(②解答入力!$D103&lt;&gt;"",②解答入力!S103&lt;&gt;""),IF(②解答入力!$D103=②解答入力!S103,1,0),"")</f>
        <v/>
      </c>
      <c r="S103" s="45" t="str">
        <f>IF(AND(②解答入力!$D103&lt;&gt;"",②解答入力!T103&lt;&gt;""),IF(②解答入力!$D103=②解答入力!T103,1,0),"")</f>
        <v/>
      </c>
      <c r="T103" s="45" t="str">
        <f>IF(AND(②解答入力!$D103&lt;&gt;"",②解答入力!U103&lt;&gt;""),IF(②解答入力!$D103=②解答入力!U103,1,0),"")</f>
        <v/>
      </c>
      <c r="U103" s="45" t="str">
        <f>IF(AND(②解答入力!$D103&lt;&gt;"",②解答入力!V103&lt;&gt;""),IF(②解答入力!$D103=②解答入力!V103,1,0),"")</f>
        <v/>
      </c>
      <c r="V103" s="45" t="str">
        <f>IF(AND(②解答入力!$D103&lt;&gt;"",②解答入力!W103&lt;&gt;""),IF(②解答入力!$D103=②解答入力!W103,1,0),"")</f>
        <v/>
      </c>
      <c r="W103" s="45" t="str">
        <f>IF(AND(②解答入力!$D103&lt;&gt;"",②解答入力!X103&lt;&gt;""),IF(②解答入力!$D103=②解答入力!X103,1,0),"")</f>
        <v/>
      </c>
      <c r="X103" s="45" t="str">
        <f>IF(AND(②解答入力!$D103&lt;&gt;"",②解答入力!Y103&lt;&gt;""),IF(②解答入力!$D103=②解答入力!Y103,1,0),"")</f>
        <v/>
      </c>
      <c r="Y103" s="45" t="str">
        <f>IF(AND(②解答入力!$D103&lt;&gt;"",②解答入力!Z103&lt;&gt;""),IF(②解答入力!$D103=②解答入力!Z103,1,0),"")</f>
        <v/>
      </c>
      <c r="Z103" s="45" t="str">
        <f>IF(AND(②解答入力!$D103&lt;&gt;"",②解答入力!AA103&lt;&gt;""),IF(②解答入力!$D103=②解答入力!AA103,1,0),"")</f>
        <v/>
      </c>
      <c r="AA103" s="45" t="str">
        <f>IF(AND(②解答入力!$D103&lt;&gt;"",②解答入力!AB103&lt;&gt;""),IF(②解答入力!$D103=②解答入力!AB103,1,0),"")</f>
        <v/>
      </c>
      <c r="AB103" s="45" t="str">
        <f>IF(AND(②解答入力!$D103&lt;&gt;"",②解答入力!AC103&lt;&gt;""),IF(②解答入力!$D103=②解答入力!AC103,1,0),"")</f>
        <v/>
      </c>
      <c r="AC103" s="45" t="str">
        <f>IF(AND(②解答入力!$D103&lt;&gt;"",②解答入力!AD103&lt;&gt;""),IF(②解答入力!$D103=②解答入力!AD103,1,0),"")</f>
        <v/>
      </c>
      <c r="AD103" s="45" t="str">
        <f>IF(AND(②解答入力!$D103&lt;&gt;"",②解答入力!AE103&lt;&gt;""),IF(②解答入力!$D103=②解答入力!AE103,1,0),"")</f>
        <v/>
      </c>
      <c r="AE103" s="45" t="str">
        <f>IF(AND(②解答入力!$D103&lt;&gt;"",②解答入力!AF103&lt;&gt;""),IF(②解答入力!$D103=②解答入力!AF103,1,0),"")</f>
        <v/>
      </c>
      <c r="AF103" s="45" t="str">
        <f>IF(AND(②解答入力!$D103&lt;&gt;"",②解答入力!AG103&lt;&gt;""),IF(②解答入力!$D103=②解答入力!AG103,1,0),"")</f>
        <v/>
      </c>
      <c r="AG103" s="45" t="str">
        <f>IF(AND(②解答入力!$D103&lt;&gt;"",②解答入力!AH103&lt;&gt;""),IF(②解答入力!$D103=②解答入力!AH103,1,0),"")</f>
        <v/>
      </c>
      <c r="AH103" s="45" t="str">
        <f>IF(AND(②解答入力!$D103&lt;&gt;"",②解答入力!AI103&lt;&gt;""),IF(②解答入力!$D103=②解答入力!AI103,1,0),"")</f>
        <v/>
      </c>
      <c r="AI103" s="45" t="str">
        <f>IF(AND(②解答入力!$D103&lt;&gt;"",②解答入力!AJ103&lt;&gt;""),IF(②解答入力!$D103=②解答入力!AJ103,1,0),"")</f>
        <v/>
      </c>
      <c r="AJ103" s="73" t="str">
        <f>IF(AND(②解答入力!$D103&lt;&gt;"",②解答入力!AK103&lt;&gt;""),IF(②解答入力!$D103=②解答入力!AK103,1,0),"")</f>
        <v/>
      </c>
      <c r="AK103" s="45" t="str">
        <f>IF(AND(②解答入力!$D103&lt;&gt;"",②解答入力!AL103&lt;&gt;""),IF(②解答入力!$D103=②解答入力!AL103,1,0),"")</f>
        <v/>
      </c>
      <c r="AL103" s="45" t="str">
        <f>IF(AND(②解答入力!$D103&lt;&gt;"",②解答入力!AM103&lt;&gt;""),IF(②解答入力!$D103=②解答入力!AM103,1,0),"")</f>
        <v/>
      </c>
      <c r="AM103" s="45" t="str">
        <f>IF(AND(②解答入力!$D103&lt;&gt;"",②解答入力!AN103&lt;&gt;""),IF(②解答入力!$D103=②解答入力!AN103,1,0),"")</f>
        <v/>
      </c>
      <c r="AN103" s="45" t="str">
        <f>IF(AND(②解答入力!$D103&lt;&gt;"",②解答入力!AO103&lt;&gt;""),IF(②解答入力!$D103=②解答入力!AO103,1,0),"")</f>
        <v/>
      </c>
      <c r="AO103" s="45" t="str">
        <f>IF(AND(②解答入力!$D103&lt;&gt;"",②解答入力!AP103&lt;&gt;""),IF(②解答入力!$D103=②解答入力!AP103,1,0),"")</f>
        <v/>
      </c>
      <c r="AP103" s="73" t="str">
        <f>IF(AND(②解答入力!$D103&lt;&gt;"",②解答入力!AQ103&lt;&gt;""),IF(②解答入力!$D103=②解答入力!AQ103,1,0),"")</f>
        <v/>
      </c>
      <c r="AQ103" s="88" t="str">
        <f>IF(AND(②解答入力!$D103&lt;&gt;"",②解答入力!AR103&lt;&gt;""),IF(②解答入力!$D103=②解答入力!AR103,1,0),"")</f>
        <v/>
      </c>
      <c r="AR103" s="44">
        <f t="shared" si="4"/>
        <v>0</v>
      </c>
      <c r="AS103" s="45" t="e">
        <f t="shared" si="5"/>
        <v>#DIV/0!</v>
      </c>
      <c r="AT103" s="45">
        <f t="shared" si="6"/>
        <v>0</v>
      </c>
      <c r="AU103" s="57" t="e">
        <f t="shared" si="7"/>
        <v>#DIV/0!</v>
      </c>
    </row>
    <row r="104" spans="1:47" ht="15" customHeight="1">
      <c r="A104" s="490"/>
      <c r="B104" s="482"/>
      <c r="C104" s="107">
        <v>98</v>
      </c>
      <c r="D104" s="36" t="str">
        <f>IF(AND(②解答入力!$D104&lt;&gt;"",②解答入力!E104&lt;&gt;""),IF(②解答入力!$D104=②解答入力!E104,1,0),"")</f>
        <v/>
      </c>
      <c r="E104" s="37" t="str">
        <f>IF(AND(②解答入力!$D104&lt;&gt;"",②解答入力!F104&lt;&gt;""),IF(②解答入力!$D104=②解答入力!F104,1,0),"")</f>
        <v/>
      </c>
      <c r="F104" s="37" t="str">
        <f>IF(AND(②解答入力!$D104&lt;&gt;"",②解答入力!G104&lt;&gt;""),IF(②解答入力!$D104=②解答入力!G104,1,0),"")</f>
        <v/>
      </c>
      <c r="G104" s="37" t="str">
        <f>IF(AND(②解答入力!$D104&lt;&gt;"",②解答入力!H104&lt;&gt;""),IF(②解答入力!$D104=②解答入力!H104,1,0),"")</f>
        <v/>
      </c>
      <c r="H104" s="37" t="str">
        <f>IF(AND(②解答入力!$D104&lt;&gt;"",②解答入力!I104&lt;&gt;""),IF(②解答入力!$D104=②解答入力!I104,1,0),"")</f>
        <v/>
      </c>
      <c r="I104" s="37" t="str">
        <f>IF(AND(②解答入力!$D104&lt;&gt;"",②解答入力!J104&lt;&gt;""),IF(②解答入力!$D104=②解答入力!J104,1,0),"")</f>
        <v/>
      </c>
      <c r="J104" s="37" t="str">
        <f>IF(AND(②解答入力!$D104&lt;&gt;"",②解答入力!K104&lt;&gt;""),IF(②解答入力!$D104=②解答入力!K104,1,0),"")</f>
        <v/>
      </c>
      <c r="K104" s="37" t="str">
        <f>IF(AND(②解答入力!$D104&lt;&gt;"",②解答入力!L104&lt;&gt;""),IF(②解答入力!$D104=②解答入力!L104,1,0),"")</f>
        <v/>
      </c>
      <c r="L104" s="37" t="str">
        <f>IF(AND(②解答入力!$D104&lt;&gt;"",②解答入力!M104&lt;&gt;""),IF(②解答入力!$D104=②解答入力!M104,1,0),"")</f>
        <v/>
      </c>
      <c r="M104" s="37" t="str">
        <f>IF(AND(②解答入力!$D104&lt;&gt;"",②解答入力!N104&lt;&gt;""),IF(②解答入力!$D104=②解答入力!N104,1,0),"")</f>
        <v/>
      </c>
      <c r="N104" s="37" t="str">
        <f>IF(AND(②解答入力!$D104&lt;&gt;"",②解答入力!O104&lt;&gt;""),IF(②解答入力!$D104=②解答入力!O104,1,0),"")</f>
        <v/>
      </c>
      <c r="O104" s="37" t="str">
        <f>IF(AND(②解答入力!$D104&lt;&gt;"",②解答入力!P104&lt;&gt;""),IF(②解答入力!$D104=②解答入力!P104,1,0),"")</f>
        <v/>
      </c>
      <c r="P104" s="37" t="str">
        <f>IF(AND(②解答入力!$D104&lt;&gt;"",②解答入力!Q104&lt;&gt;""),IF(②解答入力!$D104=②解答入力!Q104,1,0),"")</f>
        <v/>
      </c>
      <c r="Q104" s="37" t="str">
        <f>IF(AND(②解答入力!$D104&lt;&gt;"",②解答入力!R104&lt;&gt;""),IF(②解答入力!$D104=②解答入力!R104,1,0),"")</f>
        <v/>
      </c>
      <c r="R104" s="37" t="str">
        <f>IF(AND(②解答入力!$D104&lt;&gt;"",②解答入力!S104&lt;&gt;""),IF(②解答入力!$D104=②解答入力!S104,1,0),"")</f>
        <v/>
      </c>
      <c r="S104" s="37" t="str">
        <f>IF(AND(②解答入力!$D104&lt;&gt;"",②解答入力!T104&lt;&gt;""),IF(②解答入力!$D104=②解答入力!T104,1,0),"")</f>
        <v/>
      </c>
      <c r="T104" s="37" t="str">
        <f>IF(AND(②解答入力!$D104&lt;&gt;"",②解答入力!U104&lt;&gt;""),IF(②解答入力!$D104=②解答入力!U104,1,0),"")</f>
        <v/>
      </c>
      <c r="U104" s="37" t="str">
        <f>IF(AND(②解答入力!$D104&lt;&gt;"",②解答入力!V104&lt;&gt;""),IF(②解答入力!$D104=②解答入力!V104,1,0),"")</f>
        <v/>
      </c>
      <c r="V104" s="37" t="str">
        <f>IF(AND(②解答入力!$D104&lt;&gt;"",②解答入力!W104&lt;&gt;""),IF(②解答入力!$D104=②解答入力!W104,1,0),"")</f>
        <v/>
      </c>
      <c r="W104" s="37" t="str">
        <f>IF(AND(②解答入力!$D104&lt;&gt;"",②解答入力!X104&lt;&gt;""),IF(②解答入力!$D104=②解答入力!X104,1,0),"")</f>
        <v/>
      </c>
      <c r="X104" s="37" t="str">
        <f>IF(AND(②解答入力!$D104&lt;&gt;"",②解答入力!Y104&lt;&gt;""),IF(②解答入力!$D104=②解答入力!Y104,1,0),"")</f>
        <v/>
      </c>
      <c r="Y104" s="37" t="str">
        <f>IF(AND(②解答入力!$D104&lt;&gt;"",②解答入力!Z104&lt;&gt;""),IF(②解答入力!$D104=②解答入力!Z104,1,0),"")</f>
        <v/>
      </c>
      <c r="Z104" s="37" t="str">
        <f>IF(AND(②解答入力!$D104&lt;&gt;"",②解答入力!AA104&lt;&gt;""),IF(②解答入力!$D104=②解答入力!AA104,1,0),"")</f>
        <v/>
      </c>
      <c r="AA104" s="37" t="str">
        <f>IF(AND(②解答入力!$D104&lt;&gt;"",②解答入力!AB104&lt;&gt;""),IF(②解答入力!$D104=②解答入力!AB104,1,0),"")</f>
        <v/>
      </c>
      <c r="AB104" s="37" t="str">
        <f>IF(AND(②解答入力!$D104&lt;&gt;"",②解答入力!AC104&lt;&gt;""),IF(②解答入力!$D104=②解答入力!AC104,1,0),"")</f>
        <v/>
      </c>
      <c r="AC104" s="37" t="str">
        <f>IF(AND(②解答入力!$D104&lt;&gt;"",②解答入力!AD104&lt;&gt;""),IF(②解答入力!$D104=②解答入力!AD104,1,0),"")</f>
        <v/>
      </c>
      <c r="AD104" s="37" t="str">
        <f>IF(AND(②解答入力!$D104&lt;&gt;"",②解答入力!AE104&lt;&gt;""),IF(②解答入力!$D104=②解答入力!AE104,1,0),"")</f>
        <v/>
      </c>
      <c r="AE104" s="37" t="str">
        <f>IF(AND(②解答入力!$D104&lt;&gt;"",②解答入力!AF104&lt;&gt;""),IF(②解答入力!$D104=②解答入力!AF104,1,0),"")</f>
        <v/>
      </c>
      <c r="AF104" s="37" t="str">
        <f>IF(AND(②解答入力!$D104&lt;&gt;"",②解答入力!AG104&lt;&gt;""),IF(②解答入力!$D104=②解答入力!AG104,1,0),"")</f>
        <v/>
      </c>
      <c r="AG104" s="37" t="str">
        <f>IF(AND(②解答入力!$D104&lt;&gt;"",②解答入力!AH104&lt;&gt;""),IF(②解答入力!$D104=②解答入力!AH104,1,0),"")</f>
        <v/>
      </c>
      <c r="AH104" s="37" t="str">
        <f>IF(AND(②解答入力!$D104&lt;&gt;"",②解答入力!AI104&lt;&gt;""),IF(②解答入力!$D104=②解答入力!AI104,1,0),"")</f>
        <v/>
      </c>
      <c r="AI104" s="37" t="str">
        <f>IF(AND(②解答入力!$D104&lt;&gt;"",②解答入力!AJ104&lt;&gt;""),IF(②解答入力!$D104=②解答入力!AJ104,1,0),"")</f>
        <v/>
      </c>
      <c r="AJ104" s="70" t="str">
        <f>IF(AND(②解答入力!$D104&lt;&gt;"",②解答入力!AK104&lt;&gt;""),IF(②解答入力!$D104=②解答入力!AK104,1,0),"")</f>
        <v/>
      </c>
      <c r="AK104" s="37" t="str">
        <f>IF(AND(②解答入力!$D104&lt;&gt;"",②解答入力!AL104&lt;&gt;""),IF(②解答入力!$D104=②解答入力!AL104,1,0),"")</f>
        <v/>
      </c>
      <c r="AL104" s="37" t="str">
        <f>IF(AND(②解答入力!$D104&lt;&gt;"",②解答入力!AM104&lt;&gt;""),IF(②解答入力!$D104=②解答入力!AM104,1,0),"")</f>
        <v/>
      </c>
      <c r="AM104" s="37" t="str">
        <f>IF(AND(②解答入力!$D104&lt;&gt;"",②解答入力!AN104&lt;&gt;""),IF(②解答入力!$D104=②解答入力!AN104,1,0),"")</f>
        <v/>
      </c>
      <c r="AN104" s="37" t="str">
        <f>IF(AND(②解答入力!$D104&lt;&gt;"",②解答入力!AO104&lt;&gt;""),IF(②解答入力!$D104=②解答入力!AO104,1,0),"")</f>
        <v/>
      </c>
      <c r="AO104" s="37" t="str">
        <f>IF(AND(②解答入力!$D104&lt;&gt;"",②解答入力!AP104&lt;&gt;""),IF(②解答入力!$D104=②解答入力!AP104,1,0),"")</f>
        <v/>
      </c>
      <c r="AP104" s="70" t="str">
        <f>IF(AND(②解答入力!$D104&lt;&gt;"",②解答入力!AQ104&lt;&gt;""),IF(②解答入力!$D104=②解答入力!AQ104,1,0),"")</f>
        <v/>
      </c>
      <c r="AQ104" s="86" t="str">
        <f>IF(AND(②解答入力!$D104&lt;&gt;"",②解答入力!AR104&lt;&gt;""),IF(②解答入力!$D104=②解答入力!AR104,1,0),"")</f>
        <v/>
      </c>
      <c r="AR104" s="36">
        <f t="shared" si="4"/>
        <v>0</v>
      </c>
      <c r="AS104" s="37" t="e">
        <f t="shared" si="5"/>
        <v>#DIV/0!</v>
      </c>
      <c r="AT104" s="37">
        <f t="shared" si="6"/>
        <v>0</v>
      </c>
      <c r="AU104" s="56" t="e">
        <f t="shared" si="7"/>
        <v>#DIV/0!</v>
      </c>
    </row>
    <row r="105" spans="1:47" ht="15" customHeight="1">
      <c r="A105" s="490"/>
      <c r="B105" s="482"/>
      <c r="C105" s="107">
        <v>99</v>
      </c>
      <c r="D105" s="36" t="str">
        <f>IF(AND(②解答入力!$D105&lt;&gt;"",②解答入力!E105&lt;&gt;""),IF(②解答入力!$D105=②解答入力!E105,1,0),"")</f>
        <v/>
      </c>
      <c r="E105" s="37" t="str">
        <f>IF(AND(②解答入力!$D105&lt;&gt;"",②解答入力!F105&lt;&gt;""),IF(②解答入力!$D105=②解答入力!F105,1,0),"")</f>
        <v/>
      </c>
      <c r="F105" s="37" t="str">
        <f>IF(AND(②解答入力!$D105&lt;&gt;"",②解答入力!G105&lt;&gt;""),IF(②解答入力!$D105=②解答入力!G105,1,0),"")</f>
        <v/>
      </c>
      <c r="G105" s="37" t="str">
        <f>IF(AND(②解答入力!$D105&lt;&gt;"",②解答入力!H105&lt;&gt;""),IF(②解答入力!$D105=②解答入力!H105,1,0),"")</f>
        <v/>
      </c>
      <c r="H105" s="37" t="str">
        <f>IF(AND(②解答入力!$D105&lt;&gt;"",②解答入力!I105&lt;&gt;""),IF(②解答入力!$D105=②解答入力!I105,1,0),"")</f>
        <v/>
      </c>
      <c r="I105" s="37" t="str">
        <f>IF(AND(②解答入力!$D105&lt;&gt;"",②解答入力!J105&lt;&gt;""),IF(②解答入力!$D105=②解答入力!J105,1,0),"")</f>
        <v/>
      </c>
      <c r="J105" s="37" t="str">
        <f>IF(AND(②解答入力!$D105&lt;&gt;"",②解答入力!K105&lt;&gt;""),IF(②解答入力!$D105=②解答入力!K105,1,0),"")</f>
        <v/>
      </c>
      <c r="K105" s="37" t="str">
        <f>IF(AND(②解答入力!$D105&lt;&gt;"",②解答入力!L105&lt;&gt;""),IF(②解答入力!$D105=②解答入力!L105,1,0),"")</f>
        <v/>
      </c>
      <c r="L105" s="37" t="str">
        <f>IF(AND(②解答入力!$D105&lt;&gt;"",②解答入力!M105&lt;&gt;""),IF(②解答入力!$D105=②解答入力!M105,1,0),"")</f>
        <v/>
      </c>
      <c r="M105" s="37" t="str">
        <f>IF(AND(②解答入力!$D105&lt;&gt;"",②解答入力!N105&lt;&gt;""),IF(②解答入力!$D105=②解答入力!N105,1,0),"")</f>
        <v/>
      </c>
      <c r="N105" s="37" t="str">
        <f>IF(AND(②解答入力!$D105&lt;&gt;"",②解答入力!O105&lt;&gt;""),IF(②解答入力!$D105=②解答入力!O105,1,0),"")</f>
        <v/>
      </c>
      <c r="O105" s="37" t="str">
        <f>IF(AND(②解答入力!$D105&lt;&gt;"",②解答入力!P105&lt;&gt;""),IF(②解答入力!$D105=②解答入力!P105,1,0),"")</f>
        <v/>
      </c>
      <c r="P105" s="37" t="str">
        <f>IF(AND(②解答入力!$D105&lt;&gt;"",②解答入力!Q105&lt;&gt;""),IF(②解答入力!$D105=②解答入力!Q105,1,0),"")</f>
        <v/>
      </c>
      <c r="Q105" s="37" t="str">
        <f>IF(AND(②解答入力!$D105&lt;&gt;"",②解答入力!R105&lt;&gt;""),IF(②解答入力!$D105=②解答入力!R105,1,0),"")</f>
        <v/>
      </c>
      <c r="R105" s="37" t="str">
        <f>IF(AND(②解答入力!$D105&lt;&gt;"",②解答入力!S105&lt;&gt;""),IF(②解答入力!$D105=②解答入力!S105,1,0),"")</f>
        <v/>
      </c>
      <c r="S105" s="37" t="str">
        <f>IF(AND(②解答入力!$D105&lt;&gt;"",②解答入力!T105&lt;&gt;""),IF(②解答入力!$D105=②解答入力!T105,1,0),"")</f>
        <v/>
      </c>
      <c r="T105" s="37" t="str">
        <f>IF(AND(②解答入力!$D105&lt;&gt;"",②解答入力!U105&lt;&gt;""),IF(②解答入力!$D105=②解答入力!U105,1,0),"")</f>
        <v/>
      </c>
      <c r="U105" s="37" t="str">
        <f>IF(AND(②解答入力!$D105&lt;&gt;"",②解答入力!V105&lt;&gt;""),IF(②解答入力!$D105=②解答入力!V105,1,0),"")</f>
        <v/>
      </c>
      <c r="V105" s="37" t="str">
        <f>IF(AND(②解答入力!$D105&lt;&gt;"",②解答入力!W105&lt;&gt;""),IF(②解答入力!$D105=②解答入力!W105,1,0),"")</f>
        <v/>
      </c>
      <c r="W105" s="37" t="str">
        <f>IF(AND(②解答入力!$D105&lt;&gt;"",②解答入力!X105&lt;&gt;""),IF(②解答入力!$D105=②解答入力!X105,1,0),"")</f>
        <v/>
      </c>
      <c r="X105" s="37" t="str">
        <f>IF(AND(②解答入力!$D105&lt;&gt;"",②解答入力!Y105&lt;&gt;""),IF(②解答入力!$D105=②解答入力!Y105,1,0),"")</f>
        <v/>
      </c>
      <c r="Y105" s="37" t="str">
        <f>IF(AND(②解答入力!$D105&lt;&gt;"",②解答入力!Z105&lt;&gt;""),IF(②解答入力!$D105=②解答入力!Z105,1,0),"")</f>
        <v/>
      </c>
      <c r="Z105" s="37" t="str">
        <f>IF(AND(②解答入力!$D105&lt;&gt;"",②解答入力!AA105&lt;&gt;""),IF(②解答入力!$D105=②解答入力!AA105,1,0),"")</f>
        <v/>
      </c>
      <c r="AA105" s="37" t="str">
        <f>IF(AND(②解答入力!$D105&lt;&gt;"",②解答入力!AB105&lt;&gt;""),IF(②解答入力!$D105=②解答入力!AB105,1,0),"")</f>
        <v/>
      </c>
      <c r="AB105" s="37" t="str">
        <f>IF(AND(②解答入力!$D105&lt;&gt;"",②解答入力!AC105&lt;&gt;""),IF(②解答入力!$D105=②解答入力!AC105,1,0),"")</f>
        <v/>
      </c>
      <c r="AC105" s="37" t="str">
        <f>IF(AND(②解答入力!$D105&lt;&gt;"",②解答入力!AD105&lt;&gt;""),IF(②解答入力!$D105=②解答入力!AD105,1,0),"")</f>
        <v/>
      </c>
      <c r="AD105" s="37" t="str">
        <f>IF(AND(②解答入力!$D105&lt;&gt;"",②解答入力!AE105&lt;&gt;""),IF(②解答入力!$D105=②解答入力!AE105,1,0),"")</f>
        <v/>
      </c>
      <c r="AE105" s="37" t="str">
        <f>IF(AND(②解答入力!$D105&lt;&gt;"",②解答入力!AF105&lt;&gt;""),IF(②解答入力!$D105=②解答入力!AF105,1,0),"")</f>
        <v/>
      </c>
      <c r="AF105" s="37" t="str">
        <f>IF(AND(②解答入力!$D105&lt;&gt;"",②解答入力!AG105&lt;&gt;""),IF(②解答入力!$D105=②解答入力!AG105,1,0),"")</f>
        <v/>
      </c>
      <c r="AG105" s="37" t="str">
        <f>IF(AND(②解答入力!$D105&lt;&gt;"",②解答入力!AH105&lt;&gt;""),IF(②解答入力!$D105=②解答入力!AH105,1,0),"")</f>
        <v/>
      </c>
      <c r="AH105" s="37" t="str">
        <f>IF(AND(②解答入力!$D105&lt;&gt;"",②解答入力!AI105&lt;&gt;""),IF(②解答入力!$D105=②解答入力!AI105,1,0),"")</f>
        <v/>
      </c>
      <c r="AI105" s="37" t="str">
        <f>IF(AND(②解答入力!$D105&lt;&gt;"",②解答入力!AJ105&lt;&gt;""),IF(②解答入力!$D105=②解答入力!AJ105,1,0),"")</f>
        <v/>
      </c>
      <c r="AJ105" s="70" t="str">
        <f>IF(AND(②解答入力!$D105&lt;&gt;"",②解答入力!AK105&lt;&gt;""),IF(②解答入力!$D105=②解答入力!AK105,1,0),"")</f>
        <v/>
      </c>
      <c r="AK105" s="37" t="str">
        <f>IF(AND(②解答入力!$D105&lt;&gt;"",②解答入力!AL105&lt;&gt;""),IF(②解答入力!$D105=②解答入力!AL105,1,0),"")</f>
        <v/>
      </c>
      <c r="AL105" s="37" t="str">
        <f>IF(AND(②解答入力!$D105&lt;&gt;"",②解答入力!AM105&lt;&gt;""),IF(②解答入力!$D105=②解答入力!AM105,1,0),"")</f>
        <v/>
      </c>
      <c r="AM105" s="37" t="str">
        <f>IF(AND(②解答入力!$D105&lt;&gt;"",②解答入力!AN105&lt;&gt;""),IF(②解答入力!$D105=②解答入力!AN105,1,0),"")</f>
        <v/>
      </c>
      <c r="AN105" s="37" t="str">
        <f>IF(AND(②解答入力!$D105&lt;&gt;"",②解答入力!AO105&lt;&gt;""),IF(②解答入力!$D105=②解答入力!AO105,1,0),"")</f>
        <v/>
      </c>
      <c r="AO105" s="37" t="str">
        <f>IF(AND(②解答入力!$D105&lt;&gt;"",②解答入力!AP105&lt;&gt;""),IF(②解答入力!$D105=②解答入力!AP105,1,0),"")</f>
        <v/>
      </c>
      <c r="AP105" s="70" t="str">
        <f>IF(AND(②解答入力!$D105&lt;&gt;"",②解答入力!AQ105&lt;&gt;""),IF(②解答入力!$D105=②解答入力!AQ105,1,0),"")</f>
        <v/>
      </c>
      <c r="AQ105" s="86" t="str">
        <f>IF(AND(②解答入力!$D105&lt;&gt;"",②解答入力!AR105&lt;&gt;""),IF(②解答入力!$D105=②解答入力!AR105,1,0),"")</f>
        <v/>
      </c>
      <c r="AR105" s="36">
        <f t="shared" si="4"/>
        <v>0</v>
      </c>
      <c r="AS105" s="37" t="e">
        <f t="shared" si="5"/>
        <v>#DIV/0!</v>
      </c>
      <c r="AT105" s="37">
        <f t="shared" si="6"/>
        <v>0</v>
      </c>
      <c r="AU105" s="56" t="e">
        <f t="shared" si="7"/>
        <v>#DIV/0!</v>
      </c>
    </row>
    <row r="106" spans="1:47" ht="15" customHeight="1">
      <c r="A106" s="490"/>
      <c r="B106" s="482"/>
      <c r="C106" s="107">
        <v>100</v>
      </c>
      <c r="D106" s="36" t="str">
        <f>IF(AND(②解答入力!$D106&lt;&gt;"",②解答入力!E106&lt;&gt;""),IF(②解答入力!$D106=②解答入力!E106,1,0),"")</f>
        <v/>
      </c>
      <c r="E106" s="37" t="str">
        <f>IF(AND(②解答入力!$D106&lt;&gt;"",②解答入力!F106&lt;&gt;""),IF(②解答入力!$D106=②解答入力!F106,1,0),"")</f>
        <v/>
      </c>
      <c r="F106" s="37" t="str">
        <f>IF(AND(②解答入力!$D106&lt;&gt;"",②解答入力!G106&lt;&gt;""),IF(②解答入力!$D106=②解答入力!G106,1,0),"")</f>
        <v/>
      </c>
      <c r="G106" s="37" t="str">
        <f>IF(AND(②解答入力!$D106&lt;&gt;"",②解答入力!H106&lt;&gt;""),IF(②解答入力!$D106=②解答入力!H106,1,0),"")</f>
        <v/>
      </c>
      <c r="H106" s="37" t="str">
        <f>IF(AND(②解答入力!$D106&lt;&gt;"",②解答入力!I106&lt;&gt;""),IF(②解答入力!$D106=②解答入力!I106,1,0),"")</f>
        <v/>
      </c>
      <c r="I106" s="37" t="str">
        <f>IF(AND(②解答入力!$D106&lt;&gt;"",②解答入力!J106&lt;&gt;""),IF(②解答入力!$D106=②解答入力!J106,1,0),"")</f>
        <v/>
      </c>
      <c r="J106" s="37" t="str">
        <f>IF(AND(②解答入力!$D106&lt;&gt;"",②解答入力!K106&lt;&gt;""),IF(②解答入力!$D106=②解答入力!K106,1,0),"")</f>
        <v/>
      </c>
      <c r="K106" s="37" t="str">
        <f>IF(AND(②解答入力!$D106&lt;&gt;"",②解答入力!L106&lt;&gt;""),IF(②解答入力!$D106=②解答入力!L106,1,0),"")</f>
        <v/>
      </c>
      <c r="L106" s="37" t="str">
        <f>IF(AND(②解答入力!$D106&lt;&gt;"",②解答入力!M106&lt;&gt;""),IF(②解答入力!$D106=②解答入力!M106,1,0),"")</f>
        <v/>
      </c>
      <c r="M106" s="37" t="str">
        <f>IF(AND(②解答入力!$D106&lt;&gt;"",②解答入力!N106&lt;&gt;""),IF(②解答入力!$D106=②解答入力!N106,1,0),"")</f>
        <v/>
      </c>
      <c r="N106" s="37" t="str">
        <f>IF(AND(②解答入力!$D106&lt;&gt;"",②解答入力!O106&lt;&gt;""),IF(②解答入力!$D106=②解答入力!O106,1,0),"")</f>
        <v/>
      </c>
      <c r="O106" s="37" t="str">
        <f>IF(AND(②解答入力!$D106&lt;&gt;"",②解答入力!P106&lt;&gt;""),IF(②解答入力!$D106=②解答入力!P106,1,0),"")</f>
        <v/>
      </c>
      <c r="P106" s="37" t="str">
        <f>IF(AND(②解答入力!$D106&lt;&gt;"",②解答入力!Q106&lt;&gt;""),IF(②解答入力!$D106=②解答入力!Q106,1,0),"")</f>
        <v/>
      </c>
      <c r="Q106" s="37" t="str">
        <f>IF(AND(②解答入力!$D106&lt;&gt;"",②解答入力!R106&lt;&gt;""),IF(②解答入力!$D106=②解答入力!R106,1,0),"")</f>
        <v/>
      </c>
      <c r="R106" s="37" t="str">
        <f>IF(AND(②解答入力!$D106&lt;&gt;"",②解答入力!S106&lt;&gt;""),IF(②解答入力!$D106=②解答入力!S106,1,0),"")</f>
        <v/>
      </c>
      <c r="S106" s="37" t="str">
        <f>IF(AND(②解答入力!$D106&lt;&gt;"",②解答入力!T106&lt;&gt;""),IF(②解答入力!$D106=②解答入力!T106,1,0),"")</f>
        <v/>
      </c>
      <c r="T106" s="37" t="str">
        <f>IF(AND(②解答入力!$D106&lt;&gt;"",②解答入力!U106&lt;&gt;""),IF(②解答入力!$D106=②解答入力!U106,1,0),"")</f>
        <v/>
      </c>
      <c r="U106" s="37" t="str">
        <f>IF(AND(②解答入力!$D106&lt;&gt;"",②解答入力!V106&lt;&gt;""),IF(②解答入力!$D106=②解答入力!V106,1,0),"")</f>
        <v/>
      </c>
      <c r="V106" s="37" t="str">
        <f>IF(AND(②解答入力!$D106&lt;&gt;"",②解答入力!W106&lt;&gt;""),IF(②解答入力!$D106=②解答入力!W106,1,0),"")</f>
        <v/>
      </c>
      <c r="W106" s="37" t="str">
        <f>IF(AND(②解答入力!$D106&lt;&gt;"",②解答入力!X106&lt;&gt;""),IF(②解答入力!$D106=②解答入力!X106,1,0),"")</f>
        <v/>
      </c>
      <c r="X106" s="37" t="str">
        <f>IF(AND(②解答入力!$D106&lt;&gt;"",②解答入力!Y106&lt;&gt;""),IF(②解答入力!$D106=②解答入力!Y106,1,0),"")</f>
        <v/>
      </c>
      <c r="Y106" s="37" t="str">
        <f>IF(AND(②解答入力!$D106&lt;&gt;"",②解答入力!Z106&lt;&gt;""),IF(②解答入力!$D106=②解答入力!Z106,1,0),"")</f>
        <v/>
      </c>
      <c r="Z106" s="37" t="str">
        <f>IF(AND(②解答入力!$D106&lt;&gt;"",②解答入力!AA106&lt;&gt;""),IF(②解答入力!$D106=②解答入力!AA106,1,0),"")</f>
        <v/>
      </c>
      <c r="AA106" s="37" t="str">
        <f>IF(AND(②解答入力!$D106&lt;&gt;"",②解答入力!AB106&lt;&gt;""),IF(②解答入力!$D106=②解答入力!AB106,1,0),"")</f>
        <v/>
      </c>
      <c r="AB106" s="37" t="str">
        <f>IF(AND(②解答入力!$D106&lt;&gt;"",②解答入力!AC106&lt;&gt;""),IF(②解答入力!$D106=②解答入力!AC106,1,0),"")</f>
        <v/>
      </c>
      <c r="AC106" s="37" t="str">
        <f>IF(AND(②解答入力!$D106&lt;&gt;"",②解答入力!AD106&lt;&gt;""),IF(②解答入力!$D106=②解答入力!AD106,1,0),"")</f>
        <v/>
      </c>
      <c r="AD106" s="37" t="str">
        <f>IF(AND(②解答入力!$D106&lt;&gt;"",②解答入力!AE106&lt;&gt;""),IF(②解答入力!$D106=②解答入力!AE106,1,0),"")</f>
        <v/>
      </c>
      <c r="AE106" s="37" t="str">
        <f>IF(AND(②解答入力!$D106&lt;&gt;"",②解答入力!AF106&lt;&gt;""),IF(②解答入力!$D106=②解答入力!AF106,1,0),"")</f>
        <v/>
      </c>
      <c r="AF106" s="37" t="str">
        <f>IF(AND(②解答入力!$D106&lt;&gt;"",②解答入力!AG106&lt;&gt;""),IF(②解答入力!$D106=②解答入力!AG106,1,0),"")</f>
        <v/>
      </c>
      <c r="AG106" s="37" t="str">
        <f>IF(AND(②解答入力!$D106&lt;&gt;"",②解答入力!AH106&lt;&gt;""),IF(②解答入力!$D106=②解答入力!AH106,1,0),"")</f>
        <v/>
      </c>
      <c r="AH106" s="37" t="str">
        <f>IF(AND(②解答入力!$D106&lt;&gt;"",②解答入力!AI106&lt;&gt;""),IF(②解答入力!$D106=②解答入力!AI106,1,0),"")</f>
        <v/>
      </c>
      <c r="AI106" s="37" t="str">
        <f>IF(AND(②解答入力!$D106&lt;&gt;"",②解答入力!AJ106&lt;&gt;""),IF(②解答入力!$D106=②解答入力!AJ106,1,0),"")</f>
        <v/>
      </c>
      <c r="AJ106" s="70" t="str">
        <f>IF(AND(②解答入力!$D106&lt;&gt;"",②解答入力!AK106&lt;&gt;""),IF(②解答入力!$D106=②解答入力!AK106,1,0),"")</f>
        <v/>
      </c>
      <c r="AK106" s="37" t="str">
        <f>IF(AND(②解答入力!$D106&lt;&gt;"",②解答入力!AL106&lt;&gt;""),IF(②解答入力!$D106=②解答入力!AL106,1,0),"")</f>
        <v/>
      </c>
      <c r="AL106" s="37" t="str">
        <f>IF(AND(②解答入力!$D106&lt;&gt;"",②解答入力!AM106&lt;&gt;""),IF(②解答入力!$D106=②解答入力!AM106,1,0),"")</f>
        <v/>
      </c>
      <c r="AM106" s="37" t="str">
        <f>IF(AND(②解答入力!$D106&lt;&gt;"",②解答入力!AN106&lt;&gt;""),IF(②解答入力!$D106=②解答入力!AN106,1,0),"")</f>
        <v/>
      </c>
      <c r="AN106" s="37" t="str">
        <f>IF(AND(②解答入力!$D106&lt;&gt;"",②解答入力!AO106&lt;&gt;""),IF(②解答入力!$D106=②解答入力!AO106,1,0),"")</f>
        <v/>
      </c>
      <c r="AO106" s="37" t="str">
        <f>IF(AND(②解答入力!$D106&lt;&gt;"",②解答入力!AP106&lt;&gt;""),IF(②解答入力!$D106=②解答入力!AP106,1,0),"")</f>
        <v/>
      </c>
      <c r="AP106" s="70" t="str">
        <f>IF(AND(②解答入力!$D106&lt;&gt;"",②解答入力!AQ106&lt;&gt;""),IF(②解答入力!$D106=②解答入力!AQ106,1,0),"")</f>
        <v/>
      </c>
      <c r="AQ106" s="86" t="str">
        <f>IF(AND(②解答入力!$D106&lt;&gt;"",②解答入力!AR106&lt;&gt;""),IF(②解答入力!$D106=②解答入力!AR106,1,0),"")</f>
        <v/>
      </c>
      <c r="AR106" s="36">
        <f t="shared" si="4"/>
        <v>0</v>
      </c>
      <c r="AS106" s="37" t="e">
        <f t="shared" si="5"/>
        <v>#DIV/0!</v>
      </c>
      <c r="AT106" s="37">
        <f t="shared" si="6"/>
        <v>0</v>
      </c>
      <c r="AU106" s="56" t="e">
        <f t="shared" si="7"/>
        <v>#DIV/0!</v>
      </c>
    </row>
    <row r="107" spans="1:47" ht="15" customHeight="1">
      <c r="A107" s="490"/>
      <c r="B107" s="482"/>
      <c r="C107" s="107">
        <v>101</v>
      </c>
      <c r="D107" s="36" t="str">
        <f>IF(AND(②解答入力!$D107&lt;&gt;"",②解答入力!E107&lt;&gt;""),IF(②解答入力!$D107=②解答入力!E107,1,0),"")</f>
        <v/>
      </c>
      <c r="E107" s="37" t="str">
        <f>IF(AND(②解答入力!$D107&lt;&gt;"",②解答入力!F107&lt;&gt;""),IF(②解答入力!$D107=②解答入力!F107,1,0),"")</f>
        <v/>
      </c>
      <c r="F107" s="37" t="str">
        <f>IF(AND(②解答入力!$D107&lt;&gt;"",②解答入力!G107&lt;&gt;""),IF(②解答入力!$D107=②解答入力!G107,1,0),"")</f>
        <v/>
      </c>
      <c r="G107" s="37" t="str">
        <f>IF(AND(②解答入力!$D107&lt;&gt;"",②解答入力!H107&lt;&gt;""),IF(②解答入力!$D107=②解答入力!H107,1,0),"")</f>
        <v/>
      </c>
      <c r="H107" s="37" t="str">
        <f>IF(AND(②解答入力!$D107&lt;&gt;"",②解答入力!I107&lt;&gt;""),IF(②解答入力!$D107=②解答入力!I107,1,0),"")</f>
        <v/>
      </c>
      <c r="I107" s="37" t="str">
        <f>IF(AND(②解答入力!$D107&lt;&gt;"",②解答入力!J107&lt;&gt;""),IF(②解答入力!$D107=②解答入力!J107,1,0),"")</f>
        <v/>
      </c>
      <c r="J107" s="37" t="str">
        <f>IF(AND(②解答入力!$D107&lt;&gt;"",②解答入力!K107&lt;&gt;""),IF(②解答入力!$D107=②解答入力!K107,1,0),"")</f>
        <v/>
      </c>
      <c r="K107" s="37" t="str">
        <f>IF(AND(②解答入力!$D107&lt;&gt;"",②解答入力!L107&lt;&gt;""),IF(②解答入力!$D107=②解答入力!L107,1,0),"")</f>
        <v/>
      </c>
      <c r="L107" s="37" t="str">
        <f>IF(AND(②解答入力!$D107&lt;&gt;"",②解答入力!M107&lt;&gt;""),IF(②解答入力!$D107=②解答入力!M107,1,0),"")</f>
        <v/>
      </c>
      <c r="M107" s="37" t="str">
        <f>IF(AND(②解答入力!$D107&lt;&gt;"",②解答入力!N107&lt;&gt;""),IF(②解答入力!$D107=②解答入力!N107,1,0),"")</f>
        <v/>
      </c>
      <c r="N107" s="37" t="str">
        <f>IF(AND(②解答入力!$D107&lt;&gt;"",②解答入力!O107&lt;&gt;""),IF(②解答入力!$D107=②解答入力!O107,1,0),"")</f>
        <v/>
      </c>
      <c r="O107" s="37" t="str">
        <f>IF(AND(②解答入力!$D107&lt;&gt;"",②解答入力!P107&lt;&gt;""),IF(②解答入力!$D107=②解答入力!P107,1,0),"")</f>
        <v/>
      </c>
      <c r="P107" s="37" t="str">
        <f>IF(AND(②解答入力!$D107&lt;&gt;"",②解答入力!Q107&lt;&gt;""),IF(②解答入力!$D107=②解答入力!Q107,1,0),"")</f>
        <v/>
      </c>
      <c r="Q107" s="37" t="str">
        <f>IF(AND(②解答入力!$D107&lt;&gt;"",②解答入力!R107&lt;&gt;""),IF(②解答入力!$D107=②解答入力!R107,1,0),"")</f>
        <v/>
      </c>
      <c r="R107" s="37" t="str">
        <f>IF(AND(②解答入力!$D107&lt;&gt;"",②解答入力!S107&lt;&gt;""),IF(②解答入力!$D107=②解答入力!S107,1,0),"")</f>
        <v/>
      </c>
      <c r="S107" s="37" t="str">
        <f>IF(AND(②解答入力!$D107&lt;&gt;"",②解答入力!T107&lt;&gt;""),IF(②解答入力!$D107=②解答入力!T107,1,0),"")</f>
        <v/>
      </c>
      <c r="T107" s="37" t="str">
        <f>IF(AND(②解答入力!$D107&lt;&gt;"",②解答入力!U107&lt;&gt;""),IF(②解答入力!$D107=②解答入力!U107,1,0),"")</f>
        <v/>
      </c>
      <c r="U107" s="37" t="str">
        <f>IF(AND(②解答入力!$D107&lt;&gt;"",②解答入力!V107&lt;&gt;""),IF(②解答入力!$D107=②解答入力!V107,1,0),"")</f>
        <v/>
      </c>
      <c r="V107" s="37" t="str">
        <f>IF(AND(②解答入力!$D107&lt;&gt;"",②解答入力!W107&lt;&gt;""),IF(②解答入力!$D107=②解答入力!W107,1,0),"")</f>
        <v/>
      </c>
      <c r="W107" s="37" t="str">
        <f>IF(AND(②解答入力!$D107&lt;&gt;"",②解答入力!X107&lt;&gt;""),IF(②解答入力!$D107=②解答入力!X107,1,0),"")</f>
        <v/>
      </c>
      <c r="X107" s="37" t="str">
        <f>IF(AND(②解答入力!$D107&lt;&gt;"",②解答入力!Y107&lt;&gt;""),IF(②解答入力!$D107=②解答入力!Y107,1,0),"")</f>
        <v/>
      </c>
      <c r="Y107" s="37" t="str">
        <f>IF(AND(②解答入力!$D107&lt;&gt;"",②解答入力!Z107&lt;&gt;""),IF(②解答入力!$D107=②解答入力!Z107,1,0),"")</f>
        <v/>
      </c>
      <c r="Z107" s="37" t="str">
        <f>IF(AND(②解答入力!$D107&lt;&gt;"",②解答入力!AA107&lt;&gt;""),IF(②解答入力!$D107=②解答入力!AA107,1,0),"")</f>
        <v/>
      </c>
      <c r="AA107" s="37" t="str">
        <f>IF(AND(②解答入力!$D107&lt;&gt;"",②解答入力!AB107&lt;&gt;""),IF(②解答入力!$D107=②解答入力!AB107,1,0),"")</f>
        <v/>
      </c>
      <c r="AB107" s="37" t="str">
        <f>IF(AND(②解答入力!$D107&lt;&gt;"",②解答入力!AC107&lt;&gt;""),IF(②解答入力!$D107=②解答入力!AC107,1,0),"")</f>
        <v/>
      </c>
      <c r="AC107" s="37" t="str">
        <f>IF(AND(②解答入力!$D107&lt;&gt;"",②解答入力!AD107&lt;&gt;""),IF(②解答入力!$D107=②解答入力!AD107,1,0),"")</f>
        <v/>
      </c>
      <c r="AD107" s="37" t="str">
        <f>IF(AND(②解答入力!$D107&lt;&gt;"",②解答入力!AE107&lt;&gt;""),IF(②解答入力!$D107=②解答入力!AE107,1,0),"")</f>
        <v/>
      </c>
      <c r="AE107" s="37" t="str">
        <f>IF(AND(②解答入力!$D107&lt;&gt;"",②解答入力!AF107&lt;&gt;""),IF(②解答入力!$D107=②解答入力!AF107,1,0),"")</f>
        <v/>
      </c>
      <c r="AF107" s="37" t="str">
        <f>IF(AND(②解答入力!$D107&lt;&gt;"",②解答入力!AG107&lt;&gt;""),IF(②解答入力!$D107=②解答入力!AG107,1,0),"")</f>
        <v/>
      </c>
      <c r="AG107" s="37" t="str">
        <f>IF(AND(②解答入力!$D107&lt;&gt;"",②解答入力!AH107&lt;&gt;""),IF(②解答入力!$D107=②解答入力!AH107,1,0),"")</f>
        <v/>
      </c>
      <c r="AH107" s="37" t="str">
        <f>IF(AND(②解答入力!$D107&lt;&gt;"",②解答入力!AI107&lt;&gt;""),IF(②解答入力!$D107=②解答入力!AI107,1,0),"")</f>
        <v/>
      </c>
      <c r="AI107" s="37" t="str">
        <f>IF(AND(②解答入力!$D107&lt;&gt;"",②解答入力!AJ107&lt;&gt;""),IF(②解答入力!$D107=②解答入力!AJ107,1,0),"")</f>
        <v/>
      </c>
      <c r="AJ107" s="70" t="str">
        <f>IF(AND(②解答入力!$D107&lt;&gt;"",②解答入力!AK107&lt;&gt;""),IF(②解答入力!$D107=②解答入力!AK107,1,0),"")</f>
        <v/>
      </c>
      <c r="AK107" s="37" t="str">
        <f>IF(AND(②解答入力!$D107&lt;&gt;"",②解答入力!AL107&lt;&gt;""),IF(②解答入力!$D107=②解答入力!AL107,1,0),"")</f>
        <v/>
      </c>
      <c r="AL107" s="37" t="str">
        <f>IF(AND(②解答入力!$D107&lt;&gt;"",②解答入力!AM107&lt;&gt;""),IF(②解答入力!$D107=②解答入力!AM107,1,0),"")</f>
        <v/>
      </c>
      <c r="AM107" s="37" t="str">
        <f>IF(AND(②解答入力!$D107&lt;&gt;"",②解答入力!AN107&lt;&gt;""),IF(②解答入力!$D107=②解答入力!AN107,1,0),"")</f>
        <v/>
      </c>
      <c r="AN107" s="37" t="str">
        <f>IF(AND(②解答入力!$D107&lt;&gt;"",②解答入力!AO107&lt;&gt;""),IF(②解答入力!$D107=②解答入力!AO107,1,0),"")</f>
        <v/>
      </c>
      <c r="AO107" s="37" t="str">
        <f>IF(AND(②解答入力!$D107&lt;&gt;"",②解答入力!AP107&lt;&gt;""),IF(②解答入力!$D107=②解答入力!AP107,1,0),"")</f>
        <v/>
      </c>
      <c r="AP107" s="70" t="str">
        <f>IF(AND(②解答入力!$D107&lt;&gt;"",②解答入力!AQ107&lt;&gt;""),IF(②解答入力!$D107=②解答入力!AQ107,1,0),"")</f>
        <v/>
      </c>
      <c r="AQ107" s="86" t="str">
        <f>IF(AND(②解答入力!$D107&lt;&gt;"",②解答入力!AR107&lt;&gt;""),IF(②解答入力!$D107=②解答入力!AR107,1,0),"")</f>
        <v/>
      </c>
      <c r="AR107" s="36">
        <f t="shared" si="4"/>
        <v>0</v>
      </c>
      <c r="AS107" s="37" t="e">
        <f t="shared" si="5"/>
        <v>#DIV/0!</v>
      </c>
      <c r="AT107" s="37">
        <f t="shared" si="6"/>
        <v>0</v>
      </c>
      <c r="AU107" s="56" t="e">
        <f t="shared" si="7"/>
        <v>#DIV/0!</v>
      </c>
    </row>
    <row r="108" spans="1:47" ht="15" customHeight="1">
      <c r="A108" s="490"/>
      <c r="B108" s="482"/>
      <c r="C108" s="107">
        <v>102</v>
      </c>
      <c r="D108" s="36" t="str">
        <f>IF(AND(②解答入力!$D108&lt;&gt;"",②解答入力!E108&lt;&gt;""),IF(②解答入力!$D108=②解答入力!E108,1,0),"")</f>
        <v/>
      </c>
      <c r="E108" s="37" t="str">
        <f>IF(AND(②解答入力!$D108&lt;&gt;"",②解答入力!F108&lt;&gt;""),IF(②解答入力!$D108=②解答入力!F108,1,0),"")</f>
        <v/>
      </c>
      <c r="F108" s="37" t="str">
        <f>IF(AND(②解答入力!$D108&lt;&gt;"",②解答入力!G108&lt;&gt;""),IF(②解答入力!$D108=②解答入力!G108,1,0),"")</f>
        <v/>
      </c>
      <c r="G108" s="37" t="str">
        <f>IF(AND(②解答入力!$D108&lt;&gt;"",②解答入力!H108&lt;&gt;""),IF(②解答入力!$D108=②解答入力!H108,1,0),"")</f>
        <v/>
      </c>
      <c r="H108" s="37" t="str">
        <f>IF(AND(②解答入力!$D108&lt;&gt;"",②解答入力!I108&lt;&gt;""),IF(②解答入力!$D108=②解答入力!I108,1,0),"")</f>
        <v/>
      </c>
      <c r="I108" s="37" t="str">
        <f>IF(AND(②解答入力!$D108&lt;&gt;"",②解答入力!J108&lt;&gt;""),IF(②解答入力!$D108=②解答入力!J108,1,0),"")</f>
        <v/>
      </c>
      <c r="J108" s="37" t="str">
        <f>IF(AND(②解答入力!$D108&lt;&gt;"",②解答入力!K108&lt;&gt;""),IF(②解答入力!$D108=②解答入力!K108,1,0),"")</f>
        <v/>
      </c>
      <c r="K108" s="37" t="str">
        <f>IF(AND(②解答入力!$D108&lt;&gt;"",②解答入力!L108&lt;&gt;""),IF(②解答入力!$D108=②解答入力!L108,1,0),"")</f>
        <v/>
      </c>
      <c r="L108" s="37" t="str">
        <f>IF(AND(②解答入力!$D108&lt;&gt;"",②解答入力!M108&lt;&gt;""),IF(②解答入力!$D108=②解答入力!M108,1,0),"")</f>
        <v/>
      </c>
      <c r="M108" s="37" t="str">
        <f>IF(AND(②解答入力!$D108&lt;&gt;"",②解答入力!N108&lt;&gt;""),IF(②解答入力!$D108=②解答入力!N108,1,0),"")</f>
        <v/>
      </c>
      <c r="N108" s="37" t="str">
        <f>IF(AND(②解答入力!$D108&lt;&gt;"",②解答入力!O108&lt;&gt;""),IF(②解答入力!$D108=②解答入力!O108,1,0),"")</f>
        <v/>
      </c>
      <c r="O108" s="37" t="str">
        <f>IF(AND(②解答入力!$D108&lt;&gt;"",②解答入力!P108&lt;&gt;""),IF(②解答入力!$D108=②解答入力!P108,1,0),"")</f>
        <v/>
      </c>
      <c r="P108" s="37" t="str">
        <f>IF(AND(②解答入力!$D108&lt;&gt;"",②解答入力!Q108&lt;&gt;""),IF(②解答入力!$D108=②解答入力!Q108,1,0),"")</f>
        <v/>
      </c>
      <c r="Q108" s="37" t="str">
        <f>IF(AND(②解答入力!$D108&lt;&gt;"",②解答入力!R108&lt;&gt;""),IF(②解答入力!$D108=②解答入力!R108,1,0),"")</f>
        <v/>
      </c>
      <c r="R108" s="37" t="str">
        <f>IF(AND(②解答入力!$D108&lt;&gt;"",②解答入力!S108&lt;&gt;""),IF(②解答入力!$D108=②解答入力!S108,1,0),"")</f>
        <v/>
      </c>
      <c r="S108" s="37" t="str">
        <f>IF(AND(②解答入力!$D108&lt;&gt;"",②解答入力!T108&lt;&gt;""),IF(②解答入力!$D108=②解答入力!T108,1,0),"")</f>
        <v/>
      </c>
      <c r="T108" s="37" t="str">
        <f>IF(AND(②解答入力!$D108&lt;&gt;"",②解答入力!U108&lt;&gt;""),IF(②解答入力!$D108=②解答入力!U108,1,0),"")</f>
        <v/>
      </c>
      <c r="U108" s="37" t="str">
        <f>IF(AND(②解答入力!$D108&lt;&gt;"",②解答入力!V108&lt;&gt;""),IF(②解答入力!$D108=②解答入力!V108,1,0),"")</f>
        <v/>
      </c>
      <c r="V108" s="37" t="str">
        <f>IF(AND(②解答入力!$D108&lt;&gt;"",②解答入力!W108&lt;&gt;""),IF(②解答入力!$D108=②解答入力!W108,1,0),"")</f>
        <v/>
      </c>
      <c r="W108" s="37" t="str">
        <f>IF(AND(②解答入力!$D108&lt;&gt;"",②解答入力!X108&lt;&gt;""),IF(②解答入力!$D108=②解答入力!X108,1,0),"")</f>
        <v/>
      </c>
      <c r="X108" s="37" t="str">
        <f>IF(AND(②解答入力!$D108&lt;&gt;"",②解答入力!Y108&lt;&gt;""),IF(②解答入力!$D108=②解答入力!Y108,1,0),"")</f>
        <v/>
      </c>
      <c r="Y108" s="37" t="str">
        <f>IF(AND(②解答入力!$D108&lt;&gt;"",②解答入力!Z108&lt;&gt;""),IF(②解答入力!$D108=②解答入力!Z108,1,0),"")</f>
        <v/>
      </c>
      <c r="Z108" s="37" t="str">
        <f>IF(AND(②解答入力!$D108&lt;&gt;"",②解答入力!AA108&lt;&gt;""),IF(②解答入力!$D108=②解答入力!AA108,1,0),"")</f>
        <v/>
      </c>
      <c r="AA108" s="37" t="str">
        <f>IF(AND(②解答入力!$D108&lt;&gt;"",②解答入力!AB108&lt;&gt;""),IF(②解答入力!$D108=②解答入力!AB108,1,0),"")</f>
        <v/>
      </c>
      <c r="AB108" s="37" t="str">
        <f>IF(AND(②解答入力!$D108&lt;&gt;"",②解答入力!AC108&lt;&gt;""),IF(②解答入力!$D108=②解答入力!AC108,1,0),"")</f>
        <v/>
      </c>
      <c r="AC108" s="37" t="str">
        <f>IF(AND(②解答入力!$D108&lt;&gt;"",②解答入力!AD108&lt;&gt;""),IF(②解答入力!$D108=②解答入力!AD108,1,0),"")</f>
        <v/>
      </c>
      <c r="AD108" s="37" t="str">
        <f>IF(AND(②解答入力!$D108&lt;&gt;"",②解答入力!AE108&lt;&gt;""),IF(②解答入力!$D108=②解答入力!AE108,1,0),"")</f>
        <v/>
      </c>
      <c r="AE108" s="37" t="str">
        <f>IF(AND(②解答入力!$D108&lt;&gt;"",②解答入力!AF108&lt;&gt;""),IF(②解答入力!$D108=②解答入力!AF108,1,0),"")</f>
        <v/>
      </c>
      <c r="AF108" s="37" t="str">
        <f>IF(AND(②解答入力!$D108&lt;&gt;"",②解答入力!AG108&lt;&gt;""),IF(②解答入力!$D108=②解答入力!AG108,1,0),"")</f>
        <v/>
      </c>
      <c r="AG108" s="37" t="str">
        <f>IF(AND(②解答入力!$D108&lt;&gt;"",②解答入力!AH108&lt;&gt;""),IF(②解答入力!$D108=②解答入力!AH108,1,0),"")</f>
        <v/>
      </c>
      <c r="AH108" s="37" t="str">
        <f>IF(AND(②解答入力!$D108&lt;&gt;"",②解答入力!AI108&lt;&gt;""),IF(②解答入力!$D108=②解答入力!AI108,1,0),"")</f>
        <v/>
      </c>
      <c r="AI108" s="37" t="str">
        <f>IF(AND(②解答入力!$D108&lt;&gt;"",②解答入力!AJ108&lt;&gt;""),IF(②解答入力!$D108=②解答入力!AJ108,1,0),"")</f>
        <v/>
      </c>
      <c r="AJ108" s="70" t="str">
        <f>IF(AND(②解答入力!$D108&lt;&gt;"",②解答入力!AK108&lt;&gt;""),IF(②解答入力!$D108=②解答入力!AK108,1,0),"")</f>
        <v/>
      </c>
      <c r="AK108" s="37" t="str">
        <f>IF(AND(②解答入力!$D108&lt;&gt;"",②解答入力!AL108&lt;&gt;""),IF(②解答入力!$D108=②解答入力!AL108,1,0),"")</f>
        <v/>
      </c>
      <c r="AL108" s="37" t="str">
        <f>IF(AND(②解答入力!$D108&lt;&gt;"",②解答入力!AM108&lt;&gt;""),IF(②解答入力!$D108=②解答入力!AM108,1,0),"")</f>
        <v/>
      </c>
      <c r="AM108" s="37" t="str">
        <f>IF(AND(②解答入力!$D108&lt;&gt;"",②解答入力!AN108&lt;&gt;""),IF(②解答入力!$D108=②解答入力!AN108,1,0),"")</f>
        <v/>
      </c>
      <c r="AN108" s="37" t="str">
        <f>IF(AND(②解答入力!$D108&lt;&gt;"",②解答入力!AO108&lt;&gt;""),IF(②解答入力!$D108=②解答入力!AO108,1,0),"")</f>
        <v/>
      </c>
      <c r="AO108" s="37" t="str">
        <f>IF(AND(②解答入力!$D108&lt;&gt;"",②解答入力!AP108&lt;&gt;""),IF(②解答入力!$D108=②解答入力!AP108,1,0),"")</f>
        <v/>
      </c>
      <c r="AP108" s="70" t="str">
        <f>IF(AND(②解答入力!$D108&lt;&gt;"",②解答入力!AQ108&lt;&gt;""),IF(②解答入力!$D108=②解答入力!AQ108,1,0),"")</f>
        <v/>
      </c>
      <c r="AQ108" s="86" t="str">
        <f>IF(AND(②解答入力!$D108&lt;&gt;"",②解答入力!AR108&lt;&gt;""),IF(②解答入力!$D108=②解答入力!AR108,1,0),"")</f>
        <v/>
      </c>
      <c r="AR108" s="36">
        <f t="shared" si="4"/>
        <v>0</v>
      </c>
      <c r="AS108" s="37" t="e">
        <f t="shared" si="5"/>
        <v>#DIV/0!</v>
      </c>
      <c r="AT108" s="37">
        <f t="shared" si="6"/>
        <v>0</v>
      </c>
      <c r="AU108" s="56" t="e">
        <f t="shared" si="7"/>
        <v>#DIV/0!</v>
      </c>
    </row>
    <row r="109" spans="1:47" ht="15" customHeight="1">
      <c r="A109" s="490"/>
      <c r="B109" s="482"/>
      <c r="C109" s="107">
        <v>103</v>
      </c>
      <c r="D109" s="36" t="str">
        <f>IF(AND(②解答入力!$D109&lt;&gt;"",②解答入力!E109&lt;&gt;""),IF(②解答入力!$D109=②解答入力!E109,1,0),"")</f>
        <v/>
      </c>
      <c r="E109" s="37" t="str">
        <f>IF(AND(②解答入力!$D109&lt;&gt;"",②解答入力!F109&lt;&gt;""),IF(②解答入力!$D109=②解答入力!F109,1,0),"")</f>
        <v/>
      </c>
      <c r="F109" s="37" t="str">
        <f>IF(AND(②解答入力!$D109&lt;&gt;"",②解答入力!G109&lt;&gt;""),IF(②解答入力!$D109=②解答入力!G109,1,0),"")</f>
        <v/>
      </c>
      <c r="G109" s="37" t="str">
        <f>IF(AND(②解答入力!$D109&lt;&gt;"",②解答入力!H109&lt;&gt;""),IF(②解答入力!$D109=②解答入力!H109,1,0),"")</f>
        <v/>
      </c>
      <c r="H109" s="37" t="str">
        <f>IF(AND(②解答入力!$D109&lt;&gt;"",②解答入力!I109&lt;&gt;""),IF(②解答入力!$D109=②解答入力!I109,1,0),"")</f>
        <v/>
      </c>
      <c r="I109" s="37" t="str">
        <f>IF(AND(②解答入力!$D109&lt;&gt;"",②解答入力!J109&lt;&gt;""),IF(②解答入力!$D109=②解答入力!J109,1,0),"")</f>
        <v/>
      </c>
      <c r="J109" s="37" t="str">
        <f>IF(AND(②解答入力!$D109&lt;&gt;"",②解答入力!K109&lt;&gt;""),IF(②解答入力!$D109=②解答入力!K109,1,0),"")</f>
        <v/>
      </c>
      <c r="K109" s="37" t="str">
        <f>IF(AND(②解答入力!$D109&lt;&gt;"",②解答入力!L109&lt;&gt;""),IF(②解答入力!$D109=②解答入力!L109,1,0),"")</f>
        <v/>
      </c>
      <c r="L109" s="37" t="str">
        <f>IF(AND(②解答入力!$D109&lt;&gt;"",②解答入力!M109&lt;&gt;""),IF(②解答入力!$D109=②解答入力!M109,1,0),"")</f>
        <v/>
      </c>
      <c r="M109" s="37" t="str">
        <f>IF(AND(②解答入力!$D109&lt;&gt;"",②解答入力!N109&lt;&gt;""),IF(②解答入力!$D109=②解答入力!N109,1,0),"")</f>
        <v/>
      </c>
      <c r="N109" s="37" t="str">
        <f>IF(AND(②解答入力!$D109&lt;&gt;"",②解答入力!O109&lt;&gt;""),IF(②解答入力!$D109=②解答入力!O109,1,0),"")</f>
        <v/>
      </c>
      <c r="O109" s="37" t="str">
        <f>IF(AND(②解答入力!$D109&lt;&gt;"",②解答入力!P109&lt;&gt;""),IF(②解答入力!$D109=②解答入力!P109,1,0),"")</f>
        <v/>
      </c>
      <c r="P109" s="37" t="str">
        <f>IF(AND(②解答入力!$D109&lt;&gt;"",②解答入力!Q109&lt;&gt;""),IF(②解答入力!$D109=②解答入力!Q109,1,0),"")</f>
        <v/>
      </c>
      <c r="Q109" s="37" t="str">
        <f>IF(AND(②解答入力!$D109&lt;&gt;"",②解答入力!R109&lt;&gt;""),IF(②解答入力!$D109=②解答入力!R109,1,0),"")</f>
        <v/>
      </c>
      <c r="R109" s="37" t="str">
        <f>IF(AND(②解答入力!$D109&lt;&gt;"",②解答入力!S109&lt;&gt;""),IF(②解答入力!$D109=②解答入力!S109,1,0),"")</f>
        <v/>
      </c>
      <c r="S109" s="37" t="str">
        <f>IF(AND(②解答入力!$D109&lt;&gt;"",②解答入力!T109&lt;&gt;""),IF(②解答入力!$D109=②解答入力!T109,1,0),"")</f>
        <v/>
      </c>
      <c r="T109" s="37" t="str">
        <f>IF(AND(②解答入力!$D109&lt;&gt;"",②解答入力!U109&lt;&gt;""),IF(②解答入力!$D109=②解答入力!U109,1,0),"")</f>
        <v/>
      </c>
      <c r="U109" s="37" t="str">
        <f>IF(AND(②解答入力!$D109&lt;&gt;"",②解答入力!V109&lt;&gt;""),IF(②解答入力!$D109=②解答入力!V109,1,0),"")</f>
        <v/>
      </c>
      <c r="V109" s="37" t="str">
        <f>IF(AND(②解答入力!$D109&lt;&gt;"",②解答入力!W109&lt;&gt;""),IF(②解答入力!$D109=②解答入力!W109,1,0),"")</f>
        <v/>
      </c>
      <c r="W109" s="37" t="str">
        <f>IF(AND(②解答入力!$D109&lt;&gt;"",②解答入力!X109&lt;&gt;""),IF(②解答入力!$D109=②解答入力!X109,1,0),"")</f>
        <v/>
      </c>
      <c r="X109" s="37" t="str">
        <f>IF(AND(②解答入力!$D109&lt;&gt;"",②解答入力!Y109&lt;&gt;""),IF(②解答入力!$D109=②解答入力!Y109,1,0),"")</f>
        <v/>
      </c>
      <c r="Y109" s="37" t="str">
        <f>IF(AND(②解答入力!$D109&lt;&gt;"",②解答入力!Z109&lt;&gt;""),IF(②解答入力!$D109=②解答入力!Z109,1,0),"")</f>
        <v/>
      </c>
      <c r="Z109" s="37" t="str">
        <f>IF(AND(②解答入力!$D109&lt;&gt;"",②解答入力!AA109&lt;&gt;""),IF(②解答入力!$D109=②解答入力!AA109,1,0),"")</f>
        <v/>
      </c>
      <c r="AA109" s="37" t="str">
        <f>IF(AND(②解答入力!$D109&lt;&gt;"",②解答入力!AB109&lt;&gt;""),IF(②解答入力!$D109=②解答入力!AB109,1,0),"")</f>
        <v/>
      </c>
      <c r="AB109" s="37" t="str">
        <f>IF(AND(②解答入力!$D109&lt;&gt;"",②解答入力!AC109&lt;&gt;""),IF(②解答入力!$D109=②解答入力!AC109,1,0),"")</f>
        <v/>
      </c>
      <c r="AC109" s="37" t="str">
        <f>IF(AND(②解答入力!$D109&lt;&gt;"",②解答入力!AD109&lt;&gt;""),IF(②解答入力!$D109=②解答入力!AD109,1,0),"")</f>
        <v/>
      </c>
      <c r="AD109" s="37" t="str">
        <f>IF(AND(②解答入力!$D109&lt;&gt;"",②解答入力!AE109&lt;&gt;""),IF(②解答入力!$D109=②解答入力!AE109,1,0),"")</f>
        <v/>
      </c>
      <c r="AE109" s="37" t="str">
        <f>IF(AND(②解答入力!$D109&lt;&gt;"",②解答入力!AF109&lt;&gt;""),IF(②解答入力!$D109=②解答入力!AF109,1,0),"")</f>
        <v/>
      </c>
      <c r="AF109" s="37" t="str">
        <f>IF(AND(②解答入力!$D109&lt;&gt;"",②解答入力!AG109&lt;&gt;""),IF(②解答入力!$D109=②解答入力!AG109,1,0),"")</f>
        <v/>
      </c>
      <c r="AG109" s="37" t="str">
        <f>IF(AND(②解答入力!$D109&lt;&gt;"",②解答入力!AH109&lt;&gt;""),IF(②解答入力!$D109=②解答入力!AH109,1,0),"")</f>
        <v/>
      </c>
      <c r="AH109" s="37" t="str">
        <f>IF(AND(②解答入力!$D109&lt;&gt;"",②解答入力!AI109&lt;&gt;""),IF(②解答入力!$D109=②解答入力!AI109,1,0),"")</f>
        <v/>
      </c>
      <c r="AI109" s="37" t="str">
        <f>IF(AND(②解答入力!$D109&lt;&gt;"",②解答入力!AJ109&lt;&gt;""),IF(②解答入力!$D109=②解答入力!AJ109,1,0),"")</f>
        <v/>
      </c>
      <c r="AJ109" s="70" t="str">
        <f>IF(AND(②解答入力!$D109&lt;&gt;"",②解答入力!AK109&lt;&gt;""),IF(②解答入力!$D109=②解答入力!AK109,1,0),"")</f>
        <v/>
      </c>
      <c r="AK109" s="37" t="str">
        <f>IF(AND(②解答入力!$D109&lt;&gt;"",②解答入力!AL109&lt;&gt;""),IF(②解答入力!$D109=②解答入力!AL109,1,0),"")</f>
        <v/>
      </c>
      <c r="AL109" s="37" t="str">
        <f>IF(AND(②解答入力!$D109&lt;&gt;"",②解答入力!AM109&lt;&gt;""),IF(②解答入力!$D109=②解答入力!AM109,1,0),"")</f>
        <v/>
      </c>
      <c r="AM109" s="37" t="str">
        <f>IF(AND(②解答入力!$D109&lt;&gt;"",②解答入力!AN109&lt;&gt;""),IF(②解答入力!$D109=②解答入力!AN109,1,0),"")</f>
        <v/>
      </c>
      <c r="AN109" s="37" t="str">
        <f>IF(AND(②解答入力!$D109&lt;&gt;"",②解答入力!AO109&lt;&gt;""),IF(②解答入力!$D109=②解答入力!AO109,1,0),"")</f>
        <v/>
      </c>
      <c r="AO109" s="37" t="str">
        <f>IF(AND(②解答入力!$D109&lt;&gt;"",②解答入力!AP109&lt;&gt;""),IF(②解答入力!$D109=②解答入力!AP109,1,0),"")</f>
        <v/>
      </c>
      <c r="AP109" s="70" t="str">
        <f>IF(AND(②解答入力!$D109&lt;&gt;"",②解答入力!AQ109&lt;&gt;""),IF(②解答入力!$D109=②解答入力!AQ109,1,0),"")</f>
        <v/>
      </c>
      <c r="AQ109" s="86" t="str">
        <f>IF(AND(②解答入力!$D109&lt;&gt;"",②解答入力!AR109&lt;&gt;""),IF(②解答入力!$D109=②解答入力!AR109,1,0),"")</f>
        <v/>
      </c>
      <c r="AR109" s="36">
        <f t="shared" si="4"/>
        <v>0</v>
      </c>
      <c r="AS109" s="37" t="e">
        <f t="shared" si="5"/>
        <v>#DIV/0!</v>
      </c>
      <c r="AT109" s="37">
        <f t="shared" si="6"/>
        <v>0</v>
      </c>
      <c r="AU109" s="56" t="e">
        <f t="shared" si="7"/>
        <v>#DIV/0!</v>
      </c>
    </row>
    <row r="110" spans="1:47" ht="15" customHeight="1">
      <c r="A110" s="490"/>
      <c r="B110" s="482"/>
      <c r="C110" s="107">
        <v>104</v>
      </c>
      <c r="D110" s="36" t="str">
        <f>IF(AND(②解答入力!$D110&lt;&gt;"",②解答入力!E110&lt;&gt;""),IF(②解答入力!$D110=②解答入力!E110,1,0),"")</f>
        <v/>
      </c>
      <c r="E110" s="37" t="str">
        <f>IF(AND(②解答入力!$D110&lt;&gt;"",②解答入力!F110&lt;&gt;""),IF(②解答入力!$D110=②解答入力!F110,1,0),"")</f>
        <v/>
      </c>
      <c r="F110" s="37" t="str">
        <f>IF(AND(②解答入力!$D110&lt;&gt;"",②解答入力!G110&lt;&gt;""),IF(②解答入力!$D110=②解答入力!G110,1,0),"")</f>
        <v/>
      </c>
      <c r="G110" s="37" t="str">
        <f>IF(AND(②解答入力!$D110&lt;&gt;"",②解答入力!H110&lt;&gt;""),IF(②解答入力!$D110=②解答入力!H110,1,0),"")</f>
        <v/>
      </c>
      <c r="H110" s="37" t="str">
        <f>IF(AND(②解答入力!$D110&lt;&gt;"",②解答入力!I110&lt;&gt;""),IF(②解答入力!$D110=②解答入力!I110,1,0),"")</f>
        <v/>
      </c>
      <c r="I110" s="37" t="str">
        <f>IF(AND(②解答入力!$D110&lt;&gt;"",②解答入力!J110&lt;&gt;""),IF(②解答入力!$D110=②解答入力!J110,1,0),"")</f>
        <v/>
      </c>
      <c r="J110" s="37" t="str">
        <f>IF(AND(②解答入力!$D110&lt;&gt;"",②解答入力!K110&lt;&gt;""),IF(②解答入力!$D110=②解答入力!K110,1,0),"")</f>
        <v/>
      </c>
      <c r="K110" s="37" t="str">
        <f>IF(AND(②解答入力!$D110&lt;&gt;"",②解答入力!L110&lt;&gt;""),IF(②解答入力!$D110=②解答入力!L110,1,0),"")</f>
        <v/>
      </c>
      <c r="L110" s="37" t="str">
        <f>IF(AND(②解答入力!$D110&lt;&gt;"",②解答入力!M110&lt;&gt;""),IF(②解答入力!$D110=②解答入力!M110,1,0),"")</f>
        <v/>
      </c>
      <c r="M110" s="37" t="str">
        <f>IF(AND(②解答入力!$D110&lt;&gt;"",②解答入力!N110&lt;&gt;""),IF(②解答入力!$D110=②解答入力!N110,1,0),"")</f>
        <v/>
      </c>
      <c r="N110" s="37" t="str">
        <f>IF(AND(②解答入力!$D110&lt;&gt;"",②解答入力!O110&lt;&gt;""),IF(②解答入力!$D110=②解答入力!O110,1,0),"")</f>
        <v/>
      </c>
      <c r="O110" s="37" t="str">
        <f>IF(AND(②解答入力!$D110&lt;&gt;"",②解答入力!P110&lt;&gt;""),IF(②解答入力!$D110=②解答入力!P110,1,0),"")</f>
        <v/>
      </c>
      <c r="P110" s="37" t="str">
        <f>IF(AND(②解答入力!$D110&lt;&gt;"",②解答入力!Q110&lt;&gt;""),IF(②解答入力!$D110=②解答入力!Q110,1,0),"")</f>
        <v/>
      </c>
      <c r="Q110" s="37" t="str">
        <f>IF(AND(②解答入力!$D110&lt;&gt;"",②解答入力!R110&lt;&gt;""),IF(②解答入力!$D110=②解答入力!R110,1,0),"")</f>
        <v/>
      </c>
      <c r="R110" s="37" t="str">
        <f>IF(AND(②解答入力!$D110&lt;&gt;"",②解答入力!S110&lt;&gt;""),IF(②解答入力!$D110=②解答入力!S110,1,0),"")</f>
        <v/>
      </c>
      <c r="S110" s="37" t="str">
        <f>IF(AND(②解答入力!$D110&lt;&gt;"",②解答入力!T110&lt;&gt;""),IF(②解答入力!$D110=②解答入力!T110,1,0),"")</f>
        <v/>
      </c>
      <c r="T110" s="37" t="str">
        <f>IF(AND(②解答入力!$D110&lt;&gt;"",②解答入力!U110&lt;&gt;""),IF(②解答入力!$D110=②解答入力!U110,1,0),"")</f>
        <v/>
      </c>
      <c r="U110" s="37" t="str">
        <f>IF(AND(②解答入力!$D110&lt;&gt;"",②解答入力!V110&lt;&gt;""),IF(②解答入力!$D110=②解答入力!V110,1,0),"")</f>
        <v/>
      </c>
      <c r="V110" s="37" t="str">
        <f>IF(AND(②解答入力!$D110&lt;&gt;"",②解答入力!W110&lt;&gt;""),IF(②解答入力!$D110=②解答入力!W110,1,0),"")</f>
        <v/>
      </c>
      <c r="W110" s="37" t="str">
        <f>IF(AND(②解答入力!$D110&lt;&gt;"",②解答入力!X110&lt;&gt;""),IF(②解答入力!$D110=②解答入力!X110,1,0),"")</f>
        <v/>
      </c>
      <c r="X110" s="37" t="str">
        <f>IF(AND(②解答入力!$D110&lt;&gt;"",②解答入力!Y110&lt;&gt;""),IF(②解答入力!$D110=②解答入力!Y110,1,0),"")</f>
        <v/>
      </c>
      <c r="Y110" s="37" t="str">
        <f>IF(AND(②解答入力!$D110&lt;&gt;"",②解答入力!Z110&lt;&gt;""),IF(②解答入力!$D110=②解答入力!Z110,1,0),"")</f>
        <v/>
      </c>
      <c r="Z110" s="37" t="str">
        <f>IF(AND(②解答入力!$D110&lt;&gt;"",②解答入力!AA110&lt;&gt;""),IF(②解答入力!$D110=②解答入力!AA110,1,0),"")</f>
        <v/>
      </c>
      <c r="AA110" s="37" t="str">
        <f>IF(AND(②解答入力!$D110&lt;&gt;"",②解答入力!AB110&lt;&gt;""),IF(②解答入力!$D110=②解答入力!AB110,1,0),"")</f>
        <v/>
      </c>
      <c r="AB110" s="37" t="str">
        <f>IF(AND(②解答入力!$D110&lt;&gt;"",②解答入力!AC110&lt;&gt;""),IF(②解答入力!$D110=②解答入力!AC110,1,0),"")</f>
        <v/>
      </c>
      <c r="AC110" s="37" t="str">
        <f>IF(AND(②解答入力!$D110&lt;&gt;"",②解答入力!AD110&lt;&gt;""),IF(②解答入力!$D110=②解答入力!AD110,1,0),"")</f>
        <v/>
      </c>
      <c r="AD110" s="37" t="str">
        <f>IF(AND(②解答入力!$D110&lt;&gt;"",②解答入力!AE110&lt;&gt;""),IF(②解答入力!$D110=②解答入力!AE110,1,0),"")</f>
        <v/>
      </c>
      <c r="AE110" s="37" t="str">
        <f>IF(AND(②解答入力!$D110&lt;&gt;"",②解答入力!AF110&lt;&gt;""),IF(②解答入力!$D110=②解答入力!AF110,1,0),"")</f>
        <v/>
      </c>
      <c r="AF110" s="37" t="str">
        <f>IF(AND(②解答入力!$D110&lt;&gt;"",②解答入力!AG110&lt;&gt;""),IF(②解答入力!$D110=②解答入力!AG110,1,0),"")</f>
        <v/>
      </c>
      <c r="AG110" s="37" t="str">
        <f>IF(AND(②解答入力!$D110&lt;&gt;"",②解答入力!AH110&lt;&gt;""),IF(②解答入力!$D110=②解答入力!AH110,1,0),"")</f>
        <v/>
      </c>
      <c r="AH110" s="37" t="str">
        <f>IF(AND(②解答入力!$D110&lt;&gt;"",②解答入力!AI110&lt;&gt;""),IF(②解答入力!$D110=②解答入力!AI110,1,0),"")</f>
        <v/>
      </c>
      <c r="AI110" s="37" t="str">
        <f>IF(AND(②解答入力!$D110&lt;&gt;"",②解答入力!AJ110&lt;&gt;""),IF(②解答入力!$D110=②解答入力!AJ110,1,0),"")</f>
        <v/>
      </c>
      <c r="AJ110" s="70" t="str">
        <f>IF(AND(②解答入力!$D110&lt;&gt;"",②解答入力!AK110&lt;&gt;""),IF(②解答入力!$D110=②解答入力!AK110,1,0),"")</f>
        <v/>
      </c>
      <c r="AK110" s="37" t="str">
        <f>IF(AND(②解答入力!$D110&lt;&gt;"",②解答入力!AL110&lt;&gt;""),IF(②解答入力!$D110=②解答入力!AL110,1,0),"")</f>
        <v/>
      </c>
      <c r="AL110" s="37" t="str">
        <f>IF(AND(②解答入力!$D110&lt;&gt;"",②解答入力!AM110&lt;&gt;""),IF(②解答入力!$D110=②解答入力!AM110,1,0),"")</f>
        <v/>
      </c>
      <c r="AM110" s="37" t="str">
        <f>IF(AND(②解答入力!$D110&lt;&gt;"",②解答入力!AN110&lt;&gt;""),IF(②解答入力!$D110=②解答入力!AN110,1,0),"")</f>
        <v/>
      </c>
      <c r="AN110" s="37" t="str">
        <f>IF(AND(②解答入力!$D110&lt;&gt;"",②解答入力!AO110&lt;&gt;""),IF(②解答入力!$D110=②解答入力!AO110,1,0),"")</f>
        <v/>
      </c>
      <c r="AO110" s="37" t="str">
        <f>IF(AND(②解答入力!$D110&lt;&gt;"",②解答入力!AP110&lt;&gt;""),IF(②解答入力!$D110=②解答入力!AP110,1,0),"")</f>
        <v/>
      </c>
      <c r="AP110" s="70" t="str">
        <f>IF(AND(②解答入力!$D110&lt;&gt;"",②解答入力!AQ110&lt;&gt;""),IF(②解答入力!$D110=②解答入力!AQ110,1,0),"")</f>
        <v/>
      </c>
      <c r="AQ110" s="86" t="str">
        <f>IF(AND(②解答入力!$D110&lt;&gt;"",②解答入力!AR110&lt;&gt;""),IF(②解答入力!$D110=②解答入力!AR110,1,0),"")</f>
        <v/>
      </c>
      <c r="AR110" s="36">
        <f t="shared" si="4"/>
        <v>0</v>
      </c>
      <c r="AS110" s="37" t="e">
        <f t="shared" si="5"/>
        <v>#DIV/0!</v>
      </c>
      <c r="AT110" s="37">
        <f t="shared" si="6"/>
        <v>0</v>
      </c>
      <c r="AU110" s="56" t="e">
        <f t="shared" si="7"/>
        <v>#DIV/0!</v>
      </c>
    </row>
    <row r="111" spans="1:47" ht="15" customHeight="1">
      <c r="A111" s="490"/>
      <c r="B111" s="503"/>
      <c r="C111" s="107">
        <v>105</v>
      </c>
      <c r="D111" s="36" t="str">
        <f>IF(AND(②解答入力!$D111&lt;&gt;"",②解答入力!E111&lt;&gt;""),IF(②解答入力!$D111=②解答入力!E111,1,0),"")</f>
        <v/>
      </c>
      <c r="E111" s="37" t="str">
        <f>IF(AND(②解答入力!$D111&lt;&gt;"",②解答入力!F111&lt;&gt;""),IF(②解答入力!$D111=②解答入力!F111,1,0),"")</f>
        <v/>
      </c>
      <c r="F111" s="37" t="str">
        <f>IF(AND(②解答入力!$D111&lt;&gt;"",②解答入力!G111&lt;&gt;""),IF(②解答入力!$D111=②解答入力!G111,1,0),"")</f>
        <v/>
      </c>
      <c r="G111" s="37" t="str">
        <f>IF(AND(②解答入力!$D111&lt;&gt;"",②解答入力!H111&lt;&gt;""),IF(②解答入力!$D111=②解答入力!H111,1,0),"")</f>
        <v/>
      </c>
      <c r="H111" s="37" t="str">
        <f>IF(AND(②解答入力!$D111&lt;&gt;"",②解答入力!I111&lt;&gt;""),IF(②解答入力!$D111=②解答入力!I111,1,0),"")</f>
        <v/>
      </c>
      <c r="I111" s="37" t="str">
        <f>IF(AND(②解答入力!$D111&lt;&gt;"",②解答入力!J111&lt;&gt;""),IF(②解答入力!$D111=②解答入力!J111,1,0),"")</f>
        <v/>
      </c>
      <c r="J111" s="37" t="str">
        <f>IF(AND(②解答入力!$D111&lt;&gt;"",②解答入力!K111&lt;&gt;""),IF(②解答入力!$D111=②解答入力!K111,1,0),"")</f>
        <v/>
      </c>
      <c r="K111" s="37" t="str">
        <f>IF(AND(②解答入力!$D111&lt;&gt;"",②解答入力!L111&lt;&gt;""),IF(②解答入力!$D111=②解答入力!L111,1,0),"")</f>
        <v/>
      </c>
      <c r="L111" s="37" t="str">
        <f>IF(AND(②解答入力!$D111&lt;&gt;"",②解答入力!M111&lt;&gt;""),IF(②解答入力!$D111=②解答入力!M111,1,0),"")</f>
        <v/>
      </c>
      <c r="M111" s="37" t="str">
        <f>IF(AND(②解答入力!$D111&lt;&gt;"",②解答入力!N111&lt;&gt;""),IF(②解答入力!$D111=②解答入力!N111,1,0),"")</f>
        <v/>
      </c>
      <c r="N111" s="37" t="str">
        <f>IF(AND(②解答入力!$D111&lt;&gt;"",②解答入力!O111&lt;&gt;""),IF(②解答入力!$D111=②解答入力!O111,1,0),"")</f>
        <v/>
      </c>
      <c r="O111" s="37" t="str">
        <f>IF(AND(②解答入力!$D111&lt;&gt;"",②解答入力!P111&lt;&gt;""),IF(②解答入力!$D111=②解答入力!P111,1,0),"")</f>
        <v/>
      </c>
      <c r="P111" s="37" t="str">
        <f>IF(AND(②解答入力!$D111&lt;&gt;"",②解答入力!Q111&lt;&gt;""),IF(②解答入力!$D111=②解答入力!Q111,1,0),"")</f>
        <v/>
      </c>
      <c r="Q111" s="37" t="str">
        <f>IF(AND(②解答入力!$D111&lt;&gt;"",②解答入力!R111&lt;&gt;""),IF(②解答入力!$D111=②解答入力!R111,1,0),"")</f>
        <v/>
      </c>
      <c r="R111" s="37" t="str">
        <f>IF(AND(②解答入力!$D111&lt;&gt;"",②解答入力!S111&lt;&gt;""),IF(②解答入力!$D111=②解答入力!S111,1,0),"")</f>
        <v/>
      </c>
      <c r="S111" s="37" t="str">
        <f>IF(AND(②解答入力!$D111&lt;&gt;"",②解答入力!T111&lt;&gt;""),IF(②解答入力!$D111=②解答入力!T111,1,0),"")</f>
        <v/>
      </c>
      <c r="T111" s="37" t="str">
        <f>IF(AND(②解答入力!$D111&lt;&gt;"",②解答入力!U111&lt;&gt;""),IF(②解答入力!$D111=②解答入力!U111,1,0),"")</f>
        <v/>
      </c>
      <c r="U111" s="37" t="str">
        <f>IF(AND(②解答入力!$D111&lt;&gt;"",②解答入力!V111&lt;&gt;""),IF(②解答入力!$D111=②解答入力!V111,1,0),"")</f>
        <v/>
      </c>
      <c r="V111" s="37" t="str">
        <f>IF(AND(②解答入力!$D111&lt;&gt;"",②解答入力!W111&lt;&gt;""),IF(②解答入力!$D111=②解答入力!W111,1,0),"")</f>
        <v/>
      </c>
      <c r="W111" s="37" t="str">
        <f>IF(AND(②解答入力!$D111&lt;&gt;"",②解答入力!X111&lt;&gt;""),IF(②解答入力!$D111=②解答入力!X111,1,0),"")</f>
        <v/>
      </c>
      <c r="X111" s="37" t="str">
        <f>IF(AND(②解答入力!$D111&lt;&gt;"",②解答入力!Y111&lt;&gt;""),IF(②解答入力!$D111=②解答入力!Y111,1,0),"")</f>
        <v/>
      </c>
      <c r="Y111" s="37" t="str">
        <f>IF(AND(②解答入力!$D111&lt;&gt;"",②解答入力!Z111&lt;&gt;""),IF(②解答入力!$D111=②解答入力!Z111,1,0),"")</f>
        <v/>
      </c>
      <c r="Z111" s="37" t="str">
        <f>IF(AND(②解答入力!$D111&lt;&gt;"",②解答入力!AA111&lt;&gt;""),IF(②解答入力!$D111=②解答入力!AA111,1,0),"")</f>
        <v/>
      </c>
      <c r="AA111" s="37" t="str">
        <f>IF(AND(②解答入力!$D111&lt;&gt;"",②解答入力!AB111&lt;&gt;""),IF(②解答入力!$D111=②解答入力!AB111,1,0),"")</f>
        <v/>
      </c>
      <c r="AB111" s="37" t="str">
        <f>IF(AND(②解答入力!$D111&lt;&gt;"",②解答入力!AC111&lt;&gt;""),IF(②解答入力!$D111=②解答入力!AC111,1,0),"")</f>
        <v/>
      </c>
      <c r="AC111" s="37" t="str">
        <f>IF(AND(②解答入力!$D111&lt;&gt;"",②解答入力!AD111&lt;&gt;""),IF(②解答入力!$D111=②解答入力!AD111,1,0),"")</f>
        <v/>
      </c>
      <c r="AD111" s="37" t="str">
        <f>IF(AND(②解答入力!$D111&lt;&gt;"",②解答入力!AE111&lt;&gt;""),IF(②解答入力!$D111=②解答入力!AE111,1,0),"")</f>
        <v/>
      </c>
      <c r="AE111" s="37" t="str">
        <f>IF(AND(②解答入力!$D111&lt;&gt;"",②解答入力!AF111&lt;&gt;""),IF(②解答入力!$D111=②解答入力!AF111,1,0),"")</f>
        <v/>
      </c>
      <c r="AF111" s="37" t="str">
        <f>IF(AND(②解答入力!$D111&lt;&gt;"",②解答入力!AG111&lt;&gt;""),IF(②解答入力!$D111=②解答入力!AG111,1,0),"")</f>
        <v/>
      </c>
      <c r="AG111" s="37" t="str">
        <f>IF(AND(②解答入力!$D111&lt;&gt;"",②解答入力!AH111&lt;&gt;""),IF(②解答入力!$D111=②解答入力!AH111,1,0),"")</f>
        <v/>
      </c>
      <c r="AH111" s="37" t="str">
        <f>IF(AND(②解答入力!$D111&lt;&gt;"",②解答入力!AI111&lt;&gt;""),IF(②解答入力!$D111=②解答入力!AI111,1,0),"")</f>
        <v/>
      </c>
      <c r="AI111" s="37" t="str">
        <f>IF(AND(②解答入力!$D111&lt;&gt;"",②解答入力!AJ111&lt;&gt;""),IF(②解答入力!$D111=②解答入力!AJ111,1,0),"")</f>
        <v/>
      </c>
      <c r="AJ111" s="70" t="str">
        <f>IF(AND(②解答入力!$D111&lt;&gt;"",②解答入力!AK111&lt;&gt;""),IF(②解答入力!$D111=②解答入力!AK111,1,0),"")</f>
        <v/>
      </c>
      <c r="AK111" s="37" t="str">
        <f>IF(AND(②解答入力!$D111&lt;&gt;"",②解答入力!AL111&lt;&gt;""),IF(②解答入力!$D111=②解答入力!AL111,1,0),"")</f>
        <v/>
      </c>
      <c r="AL111" s="37" t="str">
        <f>IF(AND(②解答入力!$D111&lt;&gt;"",②解答入力!AM111&lt;&gt;""),IF(②解答入力!$D111=②解答入力!AM111,1,0),"")</f>
        <v/>
      </c>
      <c r="AM111" s="37" t="str">
        <f>IF(AND(②解答入力!$D111&lt;&gt;"",②解答入力!AN111&lt;&gt;""),IF(②解答入力!$D111=②解答入力!AN111,1,0),"")</f>
        <v/>
      </c>
      <c r="AN111" s="37" t="str">
        <f>IF(AND(②解答入力!$D111&lt;&gt;"",②解答入力!AO111&lt;&gt;""),IF(②解答入力!$D111=②解答入力!AO111,1,0),"")</f>
        <v/>
      </c>
      <c r="AO111" s="37" t="str">
        <f>IF(AND(②解答入力!$D111&lt;&gt;"",②解答入力!AP111&lt;&gt;""),IF(②解答入力!$D111=②解答入力!AP111,1,0),"")</f>
        <v/>
      </c>
      <c r="AP111" s="70" t="str">
        <f>IF(AND(②解答入力!$D111&lt;&gt;"",②解答入力!AQ111&lt;&gt;""),IF(②解答入力!$D111=②解答入力!AQ111,1,0),"")</f>
        <v/>
      </c>
      <c r="AQ111" s="86" t="str">
        <f>IF(AND(②解答入力!$D111&lt;&gt;"",②解答入力!AR111&lt;&gt;""),IF(②解答入力!$D111=②解答入力!AR111,1,0),"")</f>
        <v/>
      </c>
      <c r="AR111" s="36">
        <f t="shared" si="4"/>
        <v>0</v>
      </c>
      <c r="AS111" s="37" t="e">
        <f t="shared" si="5"/>
        <v>#DIV/0!</v>
      </c>
      <c r="AT111" s="37">
        <f t="shared" si="6"/>
        <v>0</v>
      </c>
      <c r="AU111" s="56" t="e">
        <f t="shared" si="7"/>
        <v>#DIV/0!</v>
      </c>
    </row>
    <row r="112" spans="1:47" ht="15" customHeight="1">
      <c r="A112" s="490"/>
      <c r="B112" s="502" t="s">
        <v>135</v>
      </c>
      <c r="C112" s="107">
        <v>106</v>
      </c>
      <c r="D112" s="36" t="str">
        <f>IF(AND(②解答入力!$D112&lt;&gt;"",②解答入力!E112&lt;&gt;""),IF(②解答入力!$D112=②解答入力!E112,1,0),"")</f>
        <v/>
      </c>
      <c r="E112" s="37" t="str">
        <f>IF(AND(②解答入力!$D112&lt;&gt;"",②解答入力!F112&lt;&gt;""),IF(②解答入力!$D112=②解答入力!F112,1,0),"")</f>
        <v/>
      </c>
      <c r="F112" s="37" t="str">
        <f>IF(AND(②解答入力!$D112&lt;&gt;"",②解答入力!G112&lt;&gt;""),IF(②解答入力!$D112=②解答入力!G112,1,0),"")</f>
        <v/>
      </c>
      <c r="G112" s="37" t="str">
        <f>IF(AND(②解答入力!$D112&lt;&gt;"",②解答入力!H112&lt;&gt;""),IF(②解答入力!$D112=②解答入力!H112,1,0),"")</f>
        <v/>
      </c>
      <c r="H112" s="37" t="str">
        <f>IF(AND(②解答入力!$D112&lt;&gt;"",②解答入力!I112&lt;&gt;""),IF(②解答入力!$D112=②解答入力!I112,1,0),"")</f>
        <v/>
      </c>
      <c r="I112" s="37" t="str">
        <f>IF(AND(②解答入力!$D112&lt;&gt;"",②解答入力!J112&lt;&gt;""),IF(②解答入力!$D112=②解答入力!J112,1,0),"")</f>
        <v/>
      </c>
      <c r="J112" s="37" t="str">
        <f>IF(AND(②解答入力!$D112&lt;&gt;"",②解答入力!K112&lt;&gt;""),IF(②解答入力!$D112=②解答入力!K112,1,0),"")</f>
        <v/>
      </c>
      <c r="K112" s="37" t="str">
        <f>IF(AND(②解答入力!$D112&lt;&gt;"",②解答入力!L112&lt;&gt;""),IF(②解答入力!$D112=②解答入力!L112,1,0),"")</f>
        <v/>
      </c>
      <c r="L112" s="37" t="str">
        <f>IF(AND(②解答入力!$D112&lt;&gt;"",②解答入力!M112&lt;&gt;""),IF(②解答入力!$D112=②解答入力!M112,1,0),"")</f>
        <v/>
      </c>
      <c r="M112" s="37" t="str">
        <f>IF(AND(②解答入力!$D112&lt;&gt;"",②解答入力!N112&lt;&gt;""),IF(②解答入力!$D112=②解答入力!N112,1,0),"")</f>
        <v/>
      </c>
      <c r="N112" s="37" t="str">
        <f>IF(AND(②解答入力!$D112&lt;&gt;"",②解答入力!O112&lt;&gt;""),IF(②解答入力!$D112=②解答入力!O112,1,0),"")</f>
        <v/>
      </c>
      <c r="O112" s="37" t="str">
        <f>IF(AND(②解答入力!$D112&lt;&gt;"",②解答入力!P112&lt;&gt;""),IF(②解答入力!$D112=②解答入力!P112,1,0),"")</f>
        <v/>
      </c>
      <c r="P112" s="37" t="str">
        <f>IF(AND(②解答入力!$D112&lt;&gt;"",②解答入力!Q112&lt;&gt;""),IF(②解答入力!$D112=②解答入力!Q112,1,0),"")</f>
        <v/>
      </c>
      <c r="Q112" s="37" t="str">
        <f>IF(AND(②解答入力!$D112&lt;&gt;"",②解答入力!R112&lt;&gt;""),IF(②解答入力!$D112=②解答入力!R112,1,0),"")</f>
        <v/>
      </c>
      <c r="R112" s="37" t="str">
        <f>IF(AND(②解答入力!$D112&lt;&gt;"",②解答入力!S112&lt;&gt;""),IF(②解答入力!$D112=②解答入力!S112,1,0),"")</f>
        <v/>
      </c>
      <c r="S112" s="37" t="str">
        <f>IF(AND(②解答入力!$D112&lt;&gt;"",②解答入力!T112&lt;&gt;""),IF(②解答入力!$D112=②解答入力!T112,1,0),"")</f>
        <v/>
      </c>
      <c r="T112" s="37" t="str">
        <f>IF(AND(②解答入力!$D112&lt;&gt;"",②解答入力!U112&lt;&gt;""),IF(②解答入力!$D112=②解答入力!U112,1,0),"")</f>
        <v/>
      </c>
      <c r="U112" s="37" t="str">
        <f>IF(AND(②解答入力!$D112&lt;&gt;"",②解答入力!V112&lt;&gt;""),IF(②解答入力!$D112=②解答入力!V112,1,0),"")</f>
        <v/>
      </c>
      <c r="V112" s="37" t="str">
        <f>IF(AND(②解答入力!$D112&lt;&gt;"",②解答入力!W112&lt;&gt;""),IF(②解答入力!$D112=②解答入力!W112,1,0),"")</f>
        <v/>
      </c>
      <c r="W112" s="37" t="str">
        <f>IF(AND(②解答入力!$D112&lt;&gt;"",②解答入力!X112&lt;&gt;""),IF(②解答入力!$D112=②解答入力!X112,1,0),"")</f>
        <v/>
      </c>
      <c r="X112" s="37" t="str">
        <f>IF(AND(②解答入力!$D112&lt;&gt;"",②解答入力!Y112&lt;&gt;""),IF(②解答入力!$D112=②解答入力!Y112,1,0),"")</f>
        <v/>
      </c>
      <c r="Y112" s="37" t="str">
        <f>IF(AND(②解答入力!$D112&lt;&gt;"",②解答入力!Z112&lt;&gt;""),IF(②解答入力!$D112=②解答入力!Z112,1,0),"")</f>
        <v/>
      </c>
      <c r="Z112" s="37" t="str">
        <f>IF(AND(②解答入力!$D112&lt;&gt;"",②解答入力!AA112&lt;&gt;""),IF(②解答入力!$D112=②解答入力!AA112,1,0),"")</f>
        <v/>
      </c>
      <c r="AA112" s="37" t="str">
        <f>IF(AND(②解答入力!$D112&lt;&gt;"",②解答入力!AB112&lt;&gt;""),IF(②解答入力!$D112=②解答入力!AB112,1,0),"")</f>
        <v/>
      </c>
      <c r="AB112" s="37" t="str">
        <f>IF(AND(②解答入力!$D112&lt;&gt;"",②解答入力!AC112&lt;&gt;""),IF(②解答入力!$D112=②解答入力!AC112,1,0),"")</f>
        <v/>
      </c>
      <c r="AC112" s="37" t="str">
        <f>IF(AND(②解答入力!$D112&lt;&gt;"",②解答入力!AD112&lt;&gt;""),IF(②解答入力!$D112=②解答入力!AD112,1,0),"")</f>
        <v/>
      </c>
      <c r="AD112" s="37" t="str">
        <f>IF(AND(②解答入力!$D112&lt;&gt;"",②解答入力!AE112&lt;&gt;""),IF(②解答入力!$D112=②解答入力!AE112,1,0),"")</f>
        <v/>
      </c>
      <c r="AE112" s="37" t="str">
        <f>IF(AND(②解答入力!$D112&lt;&gt;"",②解答入力!AF112&lt;&gt;""),IF(②解答入力!$D112=②解答入力!AF112,1,0),"")</f>
        <v/>
      </c>
      <c r="AF112" s="37" t="str">
        <f>IF(AND(②解答入力!$D112&lt;&gt;"",②解答入力!AG112&lt;&gt;""),IF(②解答入力!$D112=②解答入力!AG112,1,0),"")</f>
        <v/>
      </c>
      <c r="AG112" s="37" t="str">
        <f>IF(AND(②解答入力!$D112&lt;&gt;"",②解答入力!AH112&lt;&gt;""),IF(②解答入力!$D112=②解答入力!AH112,1,0),"")</f>
        <v/>
      </c>
      <c r="AH112" s="37" t="str">
        <f>IF(AND(②解答入力!$D112&lt;&gt;"",②解答入力!AI112&lt;&gt;""),IF(②解答入力!$D112=②解答入力!AI112,1,0),"")</f>
        <v/>
      </c>
      <c r="AI112" s="37" t="str">
        <f>IF(AND(②解答入力!$D112&lt;&gt;"",②解答入力!AJ112&lt;&gt;""),IF(②解答入力!$D112=②解答入力!AJ112,1,0),"")</f>
        <v/>
      </c>
      <c r="AJ112" s="70" t="str">
        <f>IF(AND(②解答入力!$D112&lt;&gt;"",②解答入力!AK112&lt;&gt;""),IF(②解答入力!$D112=②解答入力!AK112,1,0),"")</f>
        <v/>
      </c>
      <c r="AK112" s="37" t="str">
        <f>IF(AND(②解答入力!$D112&lt;&gt;"",②解答入力!AL112&lt;&gt;""),IF(②解答入力!$D112=②解答入力!AL112,1,0),"")</f>
        <v/>
      </c>
      <c r="AL112" s="37" t="str">
        <f>IF(AND(②解答入力!$D112&lt;&gt;"",②解答入力!AM112&lt;&gt;""),IF(②解答入力!$D112=②解答入力!AM112,1,0),"")</f>
        <v/>
      </c>
      <c r="AM112" s="37" t="str">
        <f>IF(AND(②解答入力!$D112&lt;&gt;"",②解答入力!AN112&lt;&gt;""),IF(②解答入力!$D112=②解答入力!AN112,1,0),"")</f>
        <v/>
      </c>
      <c r="AN112" s="37" t="str">
        <f>IF(AND(②解答入力!$D112&lt;&gt;"",②解答入力!AO112&lt;&gt;""),IF(②解答入力!$D112=②解答入力!AO112,1,0),"")</f>
        <v/>
      </c>
      <c r="AO112" s="37" t="str">
        <f>IF(AND(②解答入力!$D112&lt;&gt;"",②解答入力!AP112&lt;&gt;""),IF(②解答入力!$D112=②解答入力!AP112,1,0),"")</f>
        <v/>
      </c>
      <c r="AP112" s="70" t="str">
        <f>IF(AND(②解答入力!$D112&lt;&gt;"",②解答入力!AQ112&lt;&gt;""),IF(②解答入力!$D112=②解答入力!AQ112,1,0),"")</f>
        <v/>
      </c>
      <c r="AQ112" s="86" t="str">
        <f>IF(AND(②解答入力!$D112&lt;&gt;"",②解答入力!AR112&lt;&gt;""),IF(②解答入力!$D112=②解答入力!AR112,1,0),"")</f>
        <v/>
      </c>
      <c r="AR112" s="36">
        <f t="shared" si="4"/>
        <v>0</v>
      </c>
      <c r="AS112" s="37" t="e">
        <f t="shared" si="5"/>
        <v>#DIV/0!</v>
      </c>
      <c r="AT112" s="37">
        <f t="shared" si="6"/>
        <v>0</v>
      </c>
      <c r="AU112" s="56" t="e">
        <f t="shared" si="7"/>
        <v>#DIV/0!</v>
      </c>
    </row>
    <row r="113" spans="1:47" ht="15" customHeight="1">
      <c r="A113" s="490"/>
      <c r="B113" s="482"/>
      <c r="C113" s="107">
        <v>107</v>
      </c>
      <c r="D113" s="36" t="str">
        <f>IF(AND(②解答入力!$D113&lt;&gt;"",②解答入力!E113&lt;&gt;""),IF(②解答入力!$D113=②解答入力!E113,1,0),"")</f>
        <v/>
      </c>
      <c r="E113" s="37" t="str">
        <f>IF(AND(②解答入力!$D113&lt;&gt;"",②解答入力!F113&lt;&gt;""),IF(②解答入力!$D113=②解答入力!F113,1,0),"")</f>
        <v/>
      </c>
      <c r="F113" s="37" t="str">
        <f>IF(AND(②解答入力!$D113&lt;&gt;"",②解答入力!G113&lt;&gt;""),IF(②解答入力!$D113=②解答入力!G113,1,0),"")</f>
        <v/>
      </c>
      <c r="G113" s="37" t="str">
        <f>IF(AND(②解答入力!$D113&lt;&gt;"",②解答入力!H113&lt;&gt;""),IF(②解答入力!$D113=②解答入力!H113,1,0),"")</f>
        <v/>
      </c>
      <c r="H113" s="37" t="str">
        <f>IF(AND(②解答入力!$D113&lt;&gt;"",②解答入力!I113&lt;&gt;""),IF(②解答入力!$D113=②解答入力!I113,1,0),"")</f>
        <v/>
      </c>
      <c r="I113" s="37" t="str">
        <f>IF(AND(②解答入力!$D113&lt;&gt;"",②解答入力!J113&lt;&gt;""),IF(②解答入力!$D113=②解答入力!J113,1,0),"")</f>
        <v/>
      </c>
      <c r="J113" s="37" t="str">
        <f>IF(AND(②解答入力!$D113&lt;&gt;"",②解答入力!K113&lt;&gt;""),IF(②解答入力!$D113=②解答入力!K113,1,0),"")</f>
        <v/>
      </c>
      <c r="K113" s="37" t="str">
        <f>IF(AND(②解答入力!$D113&lt;&gt;"",②解答入力!L113&lt;&gt;""),IF(②解答入力!$D113=②解答入力!L113,1,0),"")</f>
        <v/>
      </c>
      <c r="L113" s="37" t="str">
        <f>IF(AND(②解答入力!$D113&lt;&gt;"",②解答入力!M113&lt;&gt;""),IF(②解答入力!$D113=②解答入力!M113,1,0),"")</f>
        <v/>
      </c>
      <c r="M113" s="37" t="str">
        <f>IF(AND(②解答入力!$D113&lt;&gt;"",②解答入力!N113&lt;&gt;""),IF(②解答入力!$D113=②解答入力!N113,1,0),"")</f>
        <v/>
      </c>
      <c r="N113" s="37" t="str">
        <f>IF(AND(②解答入力!$D113&lt;&gt;"",②解答入力!O113&lt;&gt;""),IF(②解答入力!$D113=②解答入力!O113,1,0),"")</f>
        <v/>
      </c>
      <c r="O113" s="37" t="str">
        <f>IF(AND(②解答入力!$D113&lt;&gt;"",②解答入力!P113&lt;&gt;""),IF(②解答入力!$D113=②解答入力!P113,1,0),"")</f>
        <v/>
      </c>
      <c r="P113" s="37" t="str">
        <f>IF(AND(②解答入力!$D113&lt;&gt;"",②解答入力!Q113&lt;&gt;""),IF(②解答入力!$D113=②解答入力!Q113,1,0),"")</f>
        <v/>
      </c>
      <c r="Q113" s="37" t="str">
        <f>IF(AND(②解答入力!$D113&lt;&gt;"",②解答入力!R113&lt;&gt;""),IF(②解答入力!$D113=②解答入力!R113,1,0),"")</f>
        <v/>
      </c>
      <c r="R113" s="37" t="str">
        <f>IF(AND(②解答入力!$D113&lt;&gt;"",②解答入力!S113&lt;&gt;""),IF(②解答入力!$D113=②解答入力!S113,1,0),"")</f>
        <v/>
      </c>
      <c r="S113" s="37" t="str">
        <f>IF(AND(②解答入力!$D113&lt;&gt;"",②解答入力!T113&lt;&gt;""),IF(②解答入力!$D113=②解答入力!T113,1,0),"")</f>
        <v/>
      </c>
      <c r="T113" s="37" t="str">
        <f>IF(AND(②解答入力!$D113&lt;&gt;"",②解答入力!U113&lt;&gt;""),IF(②解答入力!$D113=②解答入力!U113,1,0),"")</f>
        <v/>
      </c>
      <c r="U113" s="37" t="str">
        <f>IF(AND(②解答入力!$D113&lt;&gt;"",②解答入力!V113&lt;&gt;""),IF(②解答入力!$D113=②解答入力!V113,1,0),"")</f>
        <v/>
      </c>
      <c r="V113" s="37" t="str">
        <f>IF(AND(②解答入力!$D113&lt;&gt;"",②解答入力!W113&lt;&gt;""),IF(②解答入力!$D113=②解答入力!W113,1,0),"")</f>
        <v/>
      </c>
      <c r="W113" s="37" t="str">
        <f>IF(AND(②解答入力!$D113&lt;&gt;"",②解答入力!X113&lt;&gt;""),IF(②解答入力!$D113=②解答入力!X113,1,0),"")</f>
        <v/>
      </c>
      <c r="X113" s="37" t="str">
        <f>IF(AND(②解答入力!$D113&lt;&gt;"",②解答入力!Y113&lt;&gt;""),IF(②解答入力!$D113=②解答入力!Y113,1,0),"")</f>
        <v/>
      </c>
      <c r="Y113" s="37" t="str">
        <f>IF(AND(②解答入力!$D113&lt;&gt;"",②解答入力!Z113&lt;&gt;""),IF(②解答入力!$D113=②解答入力!Z113,1,0),"")</f>
        <v/>
      </c>
      <c r="Z113" s="37" t="str">
        <f>IF(AND(②解答入力!$D113&lt;&gt;"",②解答入力!AA113&lt;&gt;""),IF(②解答入力!$D113=②解答入力!AA113,1,0),"")</f>
        <v/>
      </c>
      <c r="AA113" s="37" t="str">
        <f>IF(AND(②解答入力!$D113&lt;&gt;"",②解答入力!AB113&lt;&gt;""),IF(②解答入力!$D113=②解答入力!AB113,1,0),"")</f>
        <v/>
      </c>
      <c r="AB113" s="37" t="str">
        <f>IF(AND(②解答入力!$D113&lt;&gt;"",②解答入力!AC113&lt;&gt;""),IF(②解答入力!$D113=②解答入力!AC113,1,0),"")</f>
        <v/>
      </c>
      <c r="AC113" s="37" t="str">
        <f>IF(AND(②解答入力!$D113&lt;&gt;"",②解答入力!AD113&lt;&gt;""),IF(②解答入力!$D113=②解答入力!AD113,1,0),"")</f>
        <v/>
      </c>
      <c r="AD113" s="37" t="str">
        <f>IF(AND(②解答入力!$D113&lt;&gt;"",②解答入力!AE113&lt;&gt;""),IF(②解答入力!$D113=②解答入力!AE113,1,0),"")</f>
        <v/>
      </c>
      <c r="AE113" s="37" t="str">
        <f>IF(AND(②解答入力!$D113&lt;&gt;"",②解答入力!AF113&lt;&gt;""),IF(②解答入力!$D113=②解答入力!AF113,1,0),"")</f>
        <v/>
      </c>
      <c r="AF113" s="37" t="str">
        <f>IF(AND(②解答入力!$D113&lt;&gt;"",②解答入力!AG113&lt;&gt;""),IF(②解答入力!$D113=②解答入力!AG113,1,0),"")</f>
        <v/>
      </c>
      <c r="AG113" s="37" t="str">
        <f>IF(AND(②解答入力!$D113&lt;&gt;"",②解答入力!AH113&lt;&gt;""),IF(②解答入力!$D113=②解答入力!AH113,1,0),"")</f>
        <v/>
      </c>
      <c r="AH113" s="37" t="str">
        <f>IF(AND(②解答入力!$D113&lt;&gt;"",②解答入力!AI113&lt;&gt;""),IF(②解答入力!$D113=②解答入力!AI113,1,0),"")</f>
        <v/>
      </c>
      <c r="AI113" s="37" t="str">
        <f>IF(AND(②解答入力!$D113&lt;&gt;"",②解答入力!AJ113&lt;&gt;""),IF(②解答入力!$D113=②解答入力!AJ113,1,0),"")</f>
        <v/>
      </c>
      <c r="AJ113" s="70" t="str">
        <f>IF(AND(②解答入力!$D113&lt;&gt;"",②解答入力!AK113&lt;&gt;""),IF(②解答入力!$D113=②解答入力!AK113,1,0),"")</f>
        <v/>
      </c>
      <c r="AK113" s="37" t="str">
        <f>IF(AND(②解答入力!$D113&lt;&gt;"",②解答入力!AL113&lt;&gt;""),IF(②解答入力!$D113=②解答入力!AL113,1,0),"")</f>
        <v/>
      </c>
      <c r="AL113" s="37" t="str">
        <f>IF(AND(②解答入力!$D113&lt;&gt;"",②解答入力!AM113&lt;&gt;""),IF(②解答入力!$D113=②解答入力!AM113,1,0),"")</f>
        <v/>
      </c>
      <c r="AM113" s="37" t="str">
        <f>IF(AND(②解答入力!$D113&lt;&gt;"",②解答入力!AN113&lt;&gt;""),IF(②解答入力!$D113=②解答入力!AN113,1,0),"")</f>
        <v/>
      </c>
      <c r="AN113" s="37" t="str">
        <f>IF(AND(②解答入力!$D113&lt;&gt;"",②解答入力!AO113&lt;&gt;""),IF(②解答入力!$D113=②解答入力!AO113,1,0),"")</f>
        <v/>
      </c>
      <c r="AO113" s="37" t="str">
        <f>IF(AND(②解答入力!$D113&lt;&gt;"",②解答入力!AP113&lt;&gt;""),IF(②解答入力!$D113=②解答入力!AP113,1,0),"")</f>
        <v/>
      </c>
      <c r="AP113" s="70" t="str">
        <f>IF(AND(②解答入力!$D113&lt;&gt;"",②解答入力!AQ113&lt;&gt;""),IF(②解答入力!$D113=②解答入力!AQ113,1,0),"")</f>
        <v/>
      </c>
      <c r="AQ113" s="86" t="str">
        <f>IF(AND(②解答入力!$D113&lt;&gt;"",②解答入力!AR113&lt;&gt;""),IF(②解答入力!$D113=②解答入力!AR113,1,0),"")</f>
        <v/>
      </c>
      <c r="AR113" s="36">
        <f t="shared" si="4"/>
        <v>0</v>
      </c>
      <c r="AS113" s="37" t="e">
        <f t="shared" si="5"/>
        <v>#DIV/0!</v>
      </c>
      <c r="AT113" s="37">
        <f t="shared" si="6"/>
        <v>0</v>
      </c>
      <c r="AU113" s="56" t="e">
        <f t="shared" si="7"/>
        <v>#DIV/0!</v>
      </c>
    </row>
    <row r="114" spans="1:47" ht="15" customHeight="1" thickBot="1">
      <c r="A114" s="490"/>
      <c r="B114" s="482"/>
      <c r="C114" s="110">
        <v>108</v>
      </c>
      <c r="D114" s="233" t="str">
        <f>IF(AND(②解答入力!$D114&lt;&gt;"",②解答入力!E114&lt;&gt;""),IF(②解答入力!$D114=②解答入力!E114,1,0),"")</f>
        <v/>
      </c>
      <c r="E114" s="39" t="str">
        <f>IF(AND(②解答入力!$D114&lt;&gt;"",②解答入力!F114&lt;&gt;""),IF(②解答入力!$D114=②解答入力!F114,1,0),"")</f>
        <v/>
      </c>
      <c r="F114" s="39" t="str">
        <f>IF(AND(②解答入力!$D114&lt;&gt;"",②解答入力!G114&lt;&gt;""),IF(②解答入力!$D114=②解答入力!G114,1,0),"")</f>
        <v/>
      </c>
      <c r="G114" s="39" t="str">
        <f>IF(AND(②解答入力!$D114&lt;&gt;"",②解答入力!H114&lt;&gt;""),IF(②解答入力!$D114=②解答入力!H114,1,0),"")</f>
        <v/>
      </c>
      <c r="H114" s="39" t="str">
        <f>IF(AND(②解答入力!$D114&lt;&gt;"",②解答入力!I114&lt;&gt;""),IF(②解答入力!$D114=②解答入力!I114,1,0),"")</f>
        <v/>
      </c>
      <c r="I114" s="39" t="str">
        <f>IF(AND(②解答入力!$D114&lt;&gt;"",②解答入力!J114&lt;&gt;""),IF(②解答入力!$D114=②解答入力!J114,1,0),"")</f>
        <v/>
      </c>
      <c r="J114" s="39" t="str">
        <f>IF(AND(②解答入力!$D114&lt;&gt;"",②解答入力!K114&lt;&gt;""),IF(②解答入力!$D114=②解答入力!K114,1,0),"")</f>
        <v/>
      </c>
      <c r="K114" s="39" t="str">
        <f>IF(AND(②解答入力!$D114&lt;&gt;"",②解答入力!L114&lt;&gt;""),IF(②解答入力!$D114=②解答入力!L114,1,0),"")</f>
        <v/>
      </c>
      <c r="L114" s="39" t="str">
        <f>IF(AND(②解答入力!$D114&lt;&gt;"",②解答入力!M114&lt;&gt;""),IF(②解答入力!$D114=②解答入力!M114,1,0),"")</f>
        <v/>
      </c>
      <c r="M114" s="39" t="str">
        <f>IF(AND(②解答入力!$D114&lt;&gt;"",②解答入力!N114&lt;&gt;""),IF(②解答入力!$D114=②解答入力!N114,1,0),"")</f>
        <v/>
      </c>
      <c r="N114" s="39" t="str">
        <f>IF(AND(②解答入力!$D114&lt;&gt;"",②解答入力!O114&lt;&gt;""),IF(②解答入力!$D114=②解答入力!O114,1,0),"")</f>
        <v/>
      </c>
      <c r="O114" s="39" t="str">
        <f>IF(AND(②解答入力!$D114&lt;&gt;"",②解答入力!P114&lt;&gt;""),IF(②解答入力!$D114=②解答入力!P114,1,0),"")</f>
        <v/>
      </c>
      <c r="P114" s="39" t="str">
        <f>IF(AND(②解答入力!$D114&lt;&gt;"",②解答入力!Q114&lt;&gt;""),IF(②解答入力!$D114=②解答入力!Q114,1,0),"")</f>
        <v/>
      </c>
      <c r="Q114" s="39" t="str">
        <f>IF(AND(②解答入力!$D114&lt;&gt;"",②解答入力!R114&lt;&gt;""),IF(②解答入力!$D114=②解答入力!R114,1,0),"")</f>
        <v/>
      </c>
      <c r="R114" s="39" t="str">
        <f>IF(AND(②解答入力!$D114&lt;&gt;"",②解答入力!S114&lt;&gt;""),IF(②解答入力!$D114=②解答入力!S114,1,0),"")</f>
        <v/>
      </c>
      <c r="S114" s="39" t="str">
        <f>IF(AND(②解答入力!$D114&lt;&gt;"",②解答入力!T114&lt;&gt;""),IF(②解答入力!$D114=②解答入力!T114,1,0),"")</f>
        <v/>
      </c>
      <c r="T114" s="39" t="str">
        <f>IF(AND(②解答入力!$D114&lt;&gt;"",②解答入力!U114&lt;&gt;""),IF(②解答入力!$D114=②解答入力!U114,1,0),"")</f>
        <v/>
      </c>
      <c r="U114" s="39" t="str">
        <f>IF(AND(②解答入力!$D114&lt;&gt;"",②解答入力!V114&lt;&gt;""),IF(②解答入力!$D114=②解答入力!V114,1,0),"")</f>
        <v/>
      </c>
      <c r="V114" s="39" t="str">
        <f>IF(AND(②解答入力!$D114&lt;&gt;"",②解答入力!W114&lt;&gt;""),IF(②解答入力!$D114=②解答入力!W114,1,0),"")</f>
        <v/>
      </c>
      <c r="W114" s="39" t="str">
        <f>IF(AND(②解答入力!$D114&lt;&gt;"",②解答入力!X114&lt;&gt;""),IF(②解答入力!$D114=②解答入力!X114,1,0),"")</f>
        <v/>
      </c>
      <c r="X114" s="39" t="str">
        <f>IF(AND(②解答入力!$D114&lt;&gt;"",②解答入力!Y114&lt;&gt;""),IF(②解答入力!$D114=②解答入力!Y114,1,0),"")</f>
        <v/>
      </c>
      <c r="Y114" s="39" t="str">
        <f>IF(AND(②解答入力!$D114&lt;&gt;"",②解答入力!Z114&lt;&gt;""),IF(②解答入力!$D114=②解答入力!Z114,1,0),"")</f>
        <v/>
      </c>
      <c r="Z114" s="39" t="str">
        <f>IF(AND(②解答入力!$D114&lt;&gt;"",②解答入力!AA114&lt;&gt;""),IF(②解答入力!$D114=②解答入力!AA114,1,0),"")</f>
        <v/>
      </c>
      <c r="AA114" s="39" t="str">
        <f>IF(AND(②解答入力!$D114&lt;&gt;"",②解答入力!AB114&lt;&gt;""),IF(②解答入力!$D114=②解答入力!AB114,1,0),"")</f>
        <v/>
      </c>
      <c r="AB114" s="39" t="str">
        <f>IF(AND(②解答入力!$D114&lt;&gt;"",②解答入力!AC114&lt;&gt;""),IF(②解答入力!$D114=②解答入力!AC114,1,0),"")</f>
        <v/>
      </c>
      <c r="AC114" s="39" t="str">
        <f>IF(AND(②解答入力!$D114&lt;&gt;"",②解答入力!AD114&lt;&gt;""),IF(②解答入力!$D114=②解答入力!AD114,1,0),"")</f>
        <v/>
      </c>
      <c r="AD114" s="39" t="str">
        <f>IF(AND(②解答入力!$D114&lt;&gt;"",②解答入力!AE114&lt;&gt;""),IF(②解答入力!$D114=②解答入力!AE114,1,0),"")</f>
        <v/>
      </c>
      <c r="AE114" s="39" t="str">
        <f>IF(AND(②解答入力!$D114&lt;&gt;"",②解答入力!AF114&lt;&gt;""),IF(②解答入力!$D114=②解答入力!AF114,1,0),"")</f>
        <v/>
      </c>
      <c r="AF114" s="39" t="str">
        <f>IF(AND(②解答入力!$D114&lt;&gt;"",②解答入力!AG114&lt;&gt;""),IF(②解答入力!$D114=②解答入力!AG114,1,0),"")</f>
        <v/>
      </c>
      <c r="AG114" s="39" t="str">
        <f>IF(AND(②解答入力!$D114&lt;&gt;"",②解答入力!AH114&lt;&gt;""),IF(②解答入力!$D114=②解答入力!AH114,1,0),"")</f>
        <v/>
      </c>
      <c r="AH114" s="39" t="str">
        <f>IF(AND(②解答入力!$D114&lt;&gt;"",②解答入力!AI114&lt;&gt;""),IF(②解答入力!$D114=②解答入力!AI114,1,0),"")</f>
        <v/>
      </c>
      <c r="AI114" s="39" t="str">
        <f>IF(AND(②解答入力!$D114&lt;&gt;"",②解答入力!AJ114&lt;&gt;""),IF(②解答入力!$D114=②解答入力!AJ114,1,0),"")</f>
        <v/>
      </c>
      <c r="AJ114" s="71" t="str">
        <f>IF(AND(②解答入力!$D114&lt;&gt;"",②解答入力!AK114&lt;&gt;""),IF(②解答入力!$D114=②解答入力!AK114,1,0),"")</f>
        <v/>
      </c>
      <c r="AK114" s="39" t="str">
        <f>IF(AND(②解答入力!$D114&lt;&gt;"",②解答入力!AL114&lt;&gt;""),IF(②解答入力!$D114=②解答入力!AL114,1,0),"")</f>
        <v/>
      </c>
      <c r="AL114" s="39" t="str">
        <f>IF(AND(②解答入力!$D114&lt;&gt;"",②解答入力!AM114&lt;&gt;""),IF(②解答入力!$D114=②解答入力!AM114,1,0),"")</f>
        <v/>
      </c>
      <c r="AM114" s="39" t="str">
        <f>IF(AND(②解答入力!$D114&lt;&gt;"",②解答入力!AN114&lt;&gt;""),IF(②解答入力!$D114=②解答入力!AN114,1,0),"")</f>
        <v/>
      </c>
      <c r="AN114" s="39" t="str">
        <f>IF(AND(②解答入力!$D114&lt;&gt;"",②解答入力!AO114&lt;&gt;""),IF(②解答入力!$D114=②解答入力!AO114,1,0),"")</f>
        <v/>
      </c>
      <c r="AO114" s="39" t="str">
        <f>IF(AND(②解答入力!$D114&lt;&gt;"",②解答入力!AP114&lt;&gt;""),IF(②解答入力!$D114=②解答入力!AP114,1,0),"")</f>
        <v/>
      </c>
      <c r="AP114" s="71" t="str">
        <f>IF(AND(②解答入力!$D114&lt;&gt;"",②解答入力!AQ114&lt;&gt;""),IF(②解答入力!$D114=②解答入力!AQ114,1,0),"")</f>
        <v/>
      </c>
      <c r="AQ114" s="87" t="str">
        <f>IF(AND(②解答入力!$D114&lt;&gt;"",②解答入力!AR114&lt;&gt;""),IF(②解答入力!$D114=②解答入力!AR114,1,0),"")</f>
        <v/>
      </c>
      <c r="AR114" s="38">
        <f t="shared" si="4"/>
        <v>0</v>
      </c>
      <c r="AS114" s="39" t="e">
        <f t="shared" si="5"/>
        <v>#DIV/0!</v>
      </c>
      <c r="AT114" s="39">
        <f t="shared" si="6"/>
        <v>0</v>
      </c>
      <c r="AU114" s="83" t="e">
        <f t="shared" si="7"/>
        <v>#DIV/0!</v>
      </c>
    </row>
    <row r="115" spans="1:47" ht="15" customHeight="1">
      <c r="A115" s="490"/>
      <c r="B115" s="482"/>
      <c r="C115" s="186">
        <v>109</v>
      </c>
      <c r="D115" s="232" t="str">
        <f>IF(AND(②解答入力!$D115&lt;&gt;"",②解答入力!E115&lt;&gt;""),IF(②解答入力!$D115=②解答入力!E115,1,0),"")</f>
        <v/>
      </c>
      <c r="E115" s="60" t="str">
        <f>IF(AND(②解答入力!$D115&lt;&gt;"",②解答入力!F115&lt;&gt;""),IF(②解答入力!$D115=②解答入力!F115,1,0),"")</f>
        <v/>
      </c>
      <c r="F115" s="60" t="str">
        <f>IF(AND(②解答入力!$D115&lt;&gt;"",②解答入力!G115&lt;&gt;""),IF(②解答入力!$D115=②解答入力!G115,1,0),"")</f>
        <v/>
      </c>
      <c r="G115" s="60" t="str">
        <f>IF(AND(②解答入力!$D115&lt;&gt;"",②解答入力!H115&lt;&gt;""),IF(②解答入力!$D115=②解答入力!H115,1,0),"")</f>
        <v/>
      </c>
      <c r="H115" s="60" t="str">
        <f>IF(AND(②解答入力!$D115&lt;&gt;"",②解答入力!I115&lt;&gt;""),IF(②解答入力!$D115=②解答入力!I115,1,0),"")</f>
        <v/>
      </c>
      <c r="I115" s="60" t="str">
        <f>IF(AND(②解答入力!$D115&lt;&gt;"",②解答入力!J115&lt;&gt;""),IF(②解答入力!$D115=②解答入力!J115,1,0),"")</f>
        <v/>
      </c>
      <c r="J115" s="60" t="str">
        <f>IF(AND(②解答入力!$D115&lt;&gt;"",②解答入力!K115&lt;&gt;""),IF(②解答入力!$D115=②解答入力!K115,1,0),"")</f>
        <v/>
      </c>
      <c r="K115" s="60" t="str">
        <f>IF(AND(②解答入力!$D115&lt;&gt;"",②解答入力!L115&lt;&gt;""),IF(②解答入力!$D115=②解答入力!L115,1,0),"")</f>
        <v/>
      </c>
      <c r="L115" s="60" t="str">
        <f>IF(AND(②解答入力!$D115&lt;&gt;"",②解答入力!M115&lt;&gt;""),IF(②解答入力!$D115=②解答入力!M115,1,0),"")</f>
        <v/>
      </c>
      <c r="M115" s="60" t="str">
        <f>IF(AND(②解答入力!$D115&lt;&gt;"",②解答入力!N115&lt;&gt;""),IF(②解答入力!$D115=②解答入力!N115,1,0),"")</f>
        <v/>
      </c>
      <c r="N115" s="60" t="str">
        <f>IF(AND(②解答入力!$D115&lt;&gt;"",②解答入力!O115&lt;&gt;""),IF(②解答入力!$D115=②解答入力!O115,1,0),"")</f>
        <v/>
      </c>
      <c r="O115" s="60" t="str">
        <f>IF(AND(②解答入力!$D115&lt;&gt;"",②解答入力!P115&lt;&gt;""),IF(②解答入力!$D115=②解答入力!P115,1,0),"")</f>
        <v/>
      </c>
      <c r="P115" s="60" t="str">
        <f>IF(AND(②解答入力!$D115&lt;&gt;"",②解答入力!Q115&lt;&gt;""),IF(②解答入力!$D115=②解答入力!Q115,1,0),"")</f>
        <v/>
      </c>
      <c r="Q115" s="60" t="str">
        <f>IF(AND(②解答入力!$D115&lt;&gt;"",②解答入力!R115&lt;&gt;""),IF(②解答入力!$D115=②解答入力!R115,1,0),"")</f>
        <v/>
      </c>
      <c r="R115" s="60" t="str">
        <f>IF(AND(②解答入力!$D115&lt;&gt;"",②解答入力!S115&lt;&gt;""),IF(②解答入力!$D115=②解答入力!S115,1,0),"")</f>
        <v/>
      </c>
      <c r="S115" s="60" t="str">
        <f>IF(AND(②解答入力!$D115&lt;&gt;"",②解答入力!T115&lt;&gt;""),IF(②解答入力!$D115=②解答入力!T115,1,0),"")</f>
        <v/>
      </c>
      <c r="T115" s="60" t="str">
        <f>IF(AND(②解答入力!$D115&lt;&gt;"",②解答入力!U115&lt;&gt;""),IF(②解答入力!$D115=②解答入力!U115,1,0),"")</f>
        <v/>
      </c>
      <c r="U115" s="60" t="str">
        <f>IF(AND(②解答入力!$D115&lt;&gt;"",②解答入力!V115&lt;&gt;""),IF(②解答入力!$D115=②解答入力!V115,1,0),"")</f>
        <v/>
      </c>
      <c r="V115" s="60" t="str">
        <f>IF(AND(②解答入力!$D115&lt;&gt;"",②解答入力!W115&lt;&gt;""),IF(②解答入力!$D115=②解答入力!W115,1,0),"")</f>
        <v/>
      </c>
      <c r="W115" s="60" t="str">
        <f>IF(AND(②解答入力!$D115&lt;&gt;"",②解答入力!X115&lt;&gt;""),IF(②解答入力!$D115=②解答入力!X115,1,0),"")</f>
        <v/>
      </c>
      <c r="X115" s="60" t="str">
        <f>IF(AND(②解答入力!$D115&lt;&gt;"",②解答入力!Y115&lt;&gt;""),IF(②解答入力!$D115=②解答入力!Y115,1,0),"")</f>
        <v/>
      </c>
      <c r="Y115" s="60" t="str">
        <f>IF(AND(②解答入力!$D115&lt;&gt;"",②解答入力!Z115&lt;&gt;""),IF(②解答入力!$D115=②解答入力!Z115,1,0),"")</f>
        <v/>
      </c>
      <c r="Z115" s="60" t="str">
        <f>IF(AND(②解答入力!$D115&lt;&gt;"",②解答入力!AA115&lt;&gt;""),IF(②解答入力!$D115=②解答入力!AA115,1,0),"")</f>
        <v/>
      </c>
      <c r="AA115" s="60" t="str">
        <f>IF(AND(②解答入力!$D115&lt;&gt;"",②解答入力!AB115&lt;&gt;""),IF(②解答入力!$D115=②解答入力!AB115,1,0),"")</f>
        <v/>
      </c>
      <c r="AB115" s="60" t="str">
        <f>IF(AND(②解答入力!$D115&lt;&gt;"",②解答入力!AC115&lt;&gt;""),IF(②解答入力!$D115=②解答入力!AC115,1,0),"")</f>
        <v/>
      </c>
      <c r="AC115" s="60" t="str">
        <f>IF(AND(②解答入力!$D115&lt;&gt;"",②解答入力!AD115&lt;&gt;""),IF(②解答入力!$D115=②解答入力!AD115,1,0),"")</f>
        <v/>
      </c>
      <c r="AD115" s="60" t="str">
        <f>IF(AND(②解答入力!$D115&lt;&gt;"",②解答入力!AE115&lt;&gt;""),IF(②解答入力!$D115=②解答入力!AE115,1,0),"")</f>
        <v/>
      </c>
      <c r="AE115" s="60" t="str">
        <f>IF(AND(②解答入力!$D115&lt;&gt;"",②解答入力!AF115&lt;&gt;""),IF(②解答入力!$D115=②解答入力!AF115,1,0),"")</f>
        <v/>
      </c>
      <c r="AF115" s="60" t="str">
        <f>IF(AND(②解答入力!$D115&lt;&gt;"",②解答入力!AG115&lt;&gt;""),IF(②解答入力!$D115=②解答入力!AG115,1,0),"")</f>
        <v/>
      </c>
      <c r="AG115" s="60" t="str">
        <f>IF(AND(②解答入力!$D115&lt;&gt;"",②解答入力!AH115&lt;&gt;""),IF(②解答入力!$D115=②解答入力!AH115,1,0),"")</f>
        <v/>
      </c>
      <c r="AH115" s="60" t="str">
        <f>IF(AND(②解答入力!$D115&lt;&gt;"",②解答入力!AI115&lt;&gt;""),IF(②解答入力!$D115=②解答入力!AI115,1,0),"")</f>
        <v/>
      </c>
      <c r="AI115" s="60" t="str">
        <f>IF(AND(②解答入力!$D115&lt;&gt;"",②解答入力!AJ115&lt;&gt;""),IF(②解答入力!$D115=②解答入力!AJ115,1,0),"")</f>
        <v/>
      </c>
      <c r="AJ115" s="172" t="str">
        <f>IF(AND(②解答入力!$D115&lt;&gt;"",②解答入力!AK115&lt;&gt;""),IF(②解答入力!$D115=②解答入力!AK115,1,0),"")</f>
        <v/>
      </c>
      <c r="AK115" s="60" t="str">
        <f>IF(AND(②解答入力!$D115&lt;&gt;"",②解答入力!AL115&lt;&gt;""),IF(②解答入力!$D115=②解答入力!AL115,1,0),"")</f>
        <v/>
      </c>
      <c r="AL115" s="60" t="str">
        <f>IF(AND(②解答入力!$D115&lt;&gt;"",②解答入力!AM115&lt;&gt;""),IF(②解答入力!$D115=②解答入力!AM115,1,0),"")</f>
        <v/>
      </c>
      <c r="AM115" s="60" t="str">
        <f>IF(AND(②解答入力!$D115&lt;&gt;"",②解答入力!AN115&lt;&gt;""),IF(②解答入力!$D115=②解答入力!AN115,1,0),"")</f>
        <v/>
      </c>
      <c r="AN115" s="60" t="str">
        <f>IF(AND(②解答入力!$D115&lt;&gt;"",②解答入力!AO115&lt;&gt;""),IF(②解答入力!$D115=②解答入力!AO115,1,0),"")</f>
        <v/>
      </c>
      <c r="AO115" s="60" t="str">
        <f>IF(AND(②解答入力!$D115&lt;&gt;"",②解答入力!AP115&lt;&gt;""),IF(②解答入力!$D115=②解答入力!AP115,1,0),"")</f>
        <v/>
      </c>
      <c r="AP115" s="172" t="str">
        <f>IF(AND(②解答入力!$D115&lt;&gt;"",②解答入力!AQ115&lt;&gt;""),IF(②解答入力!$D115=②解答入力!AQ115,1,0),"")</f>
        <v/>
      </c>
      <c r="AQ115" s="91" t="str">
        <f>IF(AND(②解答入力!$D115&lt;&gt;"",②解答入力!AR115&lt;&gt;""),IF(②解答入力!$D115=②解答入力!AR115,1,0),"")</f>
        <v/>
      </c>
      <c r="AR115" s="4">
        <f>SUM(D115:AQ115)</f>
        <v>0</v>
      </c>
      <c r="AS115" s="60" t="e">
        <f>ROUND((AR115/COUNT(D115:AQ115)*100),1)</f>
        <v>#DIV/0!</v>
      </c>
      <c r="AT115" s="60">
        <f>COUNT(D115:AQ115)-AR115</f>
        <v>0</v>
      </c>
      <c r="AU115" s="5" t="e">
        <f>ROUND(AT115/COUNT(D115:AQ115)*100,1)</f>
        <v>#DIV/0!</v>
      </c>
    </row>
    <row r="116" spans="1:47" ht="15" customHeight="1">
      <c r="A116" s="490"/>
      <c r="B116" s="482"/>
      <c r="C116" s="187">
        <v>110</v>
      </c>
      <c r="D116" s="230" t="str">
        <f>IF(AND(②解答入力!$D116&lt;&gt;"",②解答入力!E116&lt;&gt;""),IF(②解答入力!$D116=②解答入力!E116,1,0),"")</f>
        <v/>
      </c>
      <c r="E116" s="39" t="str">
        <f>IF(AND(②解答入力!$D116&lt;&gt;"",②解答入力!F116&lt;&gt;""),IF(②解答入力!$D116=②解答入力!F116,1,0),"")</f>
        <v/>
      </c>
      <c r="F116" s="39" t="str">
        <f>IF(AND(②解答入力!$D116&lt;&gt;"",②解答入力!G116&lt;&gt;""),IF(②解答入力!$D116=②解答入力!G116,1,0),"")</f>
        <v/>
      </c>
      <c r="G116" s="39" t="str">
        <f>IF(AND(②解答入力!$D116&lt;&gt;"",②解答入力!H116&lt;&gt;""),IF(②解答入力!$D116=②解答入力!H116,1,0),"")</f>
        <v/>
      </c>
      <c r="H116" s="39" t="str">
        <f>IF(AND(②解答入力!$D116&lt;&gt;"",②解答入力!I116&lt;&gt;""),IF(②解答入力!$D116=②解答入力!I116,1,0),"")</f>
        <v/>
      </c>
      <c r="I116" s="39" t="str">
        <f>IF(AND(②解答入力!$D116&lt;&gt;"",②解答入力!J116&lt;&gt;""),IF(②解答入力!$D116=②解答入力!J116,1,0),"")</f>
        <v/>
      </c>
      <c r="J116" s="39" t="str">
        <f>IF(AND(②解答入力!$D116&lt;&gt;"",②解答入力!K116&lt;&gt;""),IF(②解答入力!$D116=②解答入力!K116,1,0),"")</f>
        <v/>
      </c>
      <c r="K116" s="39" t="str">
        <f>IF(AND(②解答入力!$D116&lt;&gt;"",②解答入力!L116&lt;&gt;""),IF(②解答入力!$D116=②解答入力!L116,1,0),"")</f>
        <v/>
      </c>
      <c r="L116" s="39" t="str">
        <f>IF(AND(②解答入力!$D116&lt;&gt;"",②解答入力!M116&lt;&gt;""),IF(②解答入力!$D116=②解答入力!M116,1,0),"")</f>
        <v/>
      </c>
      <c r="M116" s="39" t="str">
        <f>IF(AND(②解答入力!$D116&lt;&gt;"",②解答入力!N116&lt;&gt;""),IF(②解答入力!$D116=②解答入力!N116,1,0),"")</f>
        <v/>
      </c>
      <c r="N116" s="39" t="str">
        <f>IF(AND(②解答入力!$D116&lt;&gt;"",②解答入力!O116&lt;&gt;""),IF(②解答入力!$D116=②解答入力!O116,1,0),"")</f>
        <v/>
      </c>
      <c r="O116" s="39" t="str">
        <f>IF(AND(②解答入力!$D116&lt;&gt;"",②解答入力!P116&lt;&gt;""),IF(②解答入力!$D116=②解答入力!P116,1,0),"")</f>
        <v/>
      </c>
      <c r="P116" s="39" t="str">
        <f>IF(AND(②解答入力!$D116&lt;&gt;"",②解答入力!Q116&lt;&gt;""),IF(②解答入力!$D116=②解答入力!Q116,1,0),"")</f>
        <v/>
      </c>
      <c r="Q116" s="39" t="str">
        <f>IF(AND(②解答入力!$D116&lt;&gt;"",②解答入力!R116&lt;&gt;""),IF(②解答入力!$D116=②解答入力!R116,1,0),"")</f>
        <v/>
      </c>
      <c r="R116" s="39" t="str">
        <f>IF(AND(②解答入力!$D116&lt;&gt;"",②解答入力!S116&lt;&gt;""),IF(②解答入力!$D116=②解答入力!S116,1,0),"")</f>
        <v/>
      </c>
      <c r="S116" s="39" t="str">
        <f>IF(AND(②解答入力!$D116&lt;&gt;"",②解答入力!T116&lt;&gt;""),IF(②解答入力!$D116=②解答入力!T116,1,0),"")</f>
        <v/>
      </c>
      <c r="T116" s="39" t="str">
        <f>IF(AND(②解答入力!$D116&lt;&gt;"",②解答入力!U116&lt;&gt;""),IF(②解答入力!$D116=②解答入力!U116,1,0),"")</f>
        <v/>
      </c>
      <c r="U116" s="39" t="str">
        <f>IF(AND(②解答入力!$D116&lt;&gt;"",②解答入力!V116&lt;&gt;""),IF(②解答入力!$D116=②解答入力!V116,1,0),"")</f>
        <v/>
      </c>
      <c r="V116" s="39" t="str">
        <f>IF(AND(②解答入力!$D116&lt;&gt;"",②解答入力!W116&lt;&gt;""),IF(②解答入力!$D116=②解答入力!W116,1,0),"")</f>
        <v/>
      </c>
      <c r="W116" s="39" t="str">
        <f>IF(AND(②解答入力!$D116&lt;&gt;"",②解答入力!X116&lt;&gt;""),IF(②解答入力!$D116=②解答入力!X116,1,0),"")</f>
        <v/>
      </c>
      <c r="X116" s="39" t="str">
        <f>IF(AND(②解答入力!$D116&lt;&gt;"",②解答入力!Y116&lt;&gt;""),IF(②解答入力!$D116=②解答入力!Y116,1,0),"")</f>
        <v/>
      </c>
      <c r="Y116" s="39" t="str">
        <f>IF(AND(②解答入力!$D116&lt;&gt;"",②解答入力!Z116&lt;&gt;""),IF(②解答入力!$D116=②解答入力!Z116,1,0),"")</f>
        <v/>
      </c>
      <c r="Z116" s="39" t="str">
        <f>IF(AND(②解答入力!$D116&lt;&gt;"",②解答入力!AA116&lt;&gt;""),IF(②解答入力!$D116=②解答入力!AA116,1,0),"")</f>
        <v/>
      </c>
      <c r="AA116" s="39" t="str">
        <f>IF(AND(②解答入力!$D116&lt;&gt;"",②解答入力!AB116&lt;&gt;""),IF(②解答入力!$D116=②解答入力!AB116,1,0),"")</f>
        <v/>
      </c>
      <c r="AB116" s="39" t="str">
        <f>IF(AND(②解答入力!$D116&lt;&gt;"",②解答入力!AC116&lt;&gt;""),IF(②解答入力!$D116=②解答入力!AC116,1,0),"")</f>
        <v/>
      </c>
      <c r="AC116" s="39" t="str">
        <f>IF(AND(②解答入力!$D116&lt;&gt;"",②解答入力!AD116&lt;&gt;""),IF(②解答入力!$D116=②解答入力!AD116,1,0),"")</f>
        <v/>
      </c>
      <c r="AD116" s="39" t="str">
        <f>IF(AND(②解答入力!$D116&lt;&gt;"",②解答入力!AE116&lt;&gt;""),IF(②解答入力!$D116=②解答入力!AE116,1,0),"")</f>
        <v/>
      </c>
      <c r="AE116" s="39" t="str">
        <f>IF(AND(②解答入力!$D116&lt;&gt;"",②解答入力!AF116&lt;&gt;""),IF(②解答入力!$D116=②解答入力!AF116,1,0),"")</f>
        <v/>
      </c>
      <c r="AF116" s="39" t="str">
        <f>IF(AND(②解答入力!$D116&lt;&gt;"",②解答入力!AG116&lt;&gt;""),IF(②解答入力!$D116=②解答入力!AG116,1,0),"")</f>
        <v/>
      </c>
      <c r="AG116" s="39" t="str">
        <f>IF(AND(②解答入力!$D116&lt;&gt;"",②解答入力!AH116&lt;&gt;""),IF(②解答入力!$D116=②解答入力!AH116,1,0),"")</f>
        <v/>
      </c>
      <c r="AH116" s="39" t="str">
        <f>IF(AND(②解答入力!$D116&lt;&gt;"",②解答入力!AI116&lt;&gt;""),IF(②解答入力!$D116=②解答入力!AI116,1,0),"")</f>
        <v/>
      </c>
      <c r="AI116" s="39" t="str">
        <f>IF(AND(②解答入力!$D116&lt;&gt;"",②解答入力!AJ116&lt;&gt;""),IF(②解答入力!$D116=②解答入力!AJ116,1,0),"")</f>
        <v/>
      </c>
      <c r="AJ116" s="71" t="str">
        <f>IF(AND(②解答入力!$D116&lt;&gt;"",②解答入力!AK116&lt;&gt;""),IF(②解答入力!$D116=②解答入力!AK116,1,0),"")</f>
        <v/>
      </c>
      <c r="AK116" s="39" t="str">
        <f>IF(AND(②解答入力!$D116&lt;&gt;"",②解答入力!AL116&lt;&gt;""),IF(②解答入力!$D116=②解答入力!AL116,1,0),"")</f>
        <v/>
      </c>
      <c r="AL116" s="39" t="str">
        <f>IF(AND(②解答入力!$D116&lt;&gt;"",②解答入力!AM116&lt;&gt;""),IF(②解答入力!$D116=②解答入力!AM116,1,0),"")</f>
        <v/>
      </c>
      <c r="AM116" s="39" t="str">
        <f>IF(AND(②解答入力!$D116&lt;&gt;"",②解答入力!AN116&lt;&gt;""),IF(②解答入力!$D116=②解答入力!AN116,1,0),"")</f>
        <v/>
      </c>
      <c r="AN116" s="39" t="str">
        <f>IF(AND(②解答入力!$D116&lt;&gt;"",②解答入力!AO116&lt;&gt;""),IF(②解答入力!$D116=②解答入力!AO116,1,0),"")</f>
        <v/>
      </c>
      <c r="AO116" s="39" t="str">
        <f>IF(AND(②解答入力!$D116&lt;&gt;"",②解答入力!AP116&lt;&gt;""),IF(②解答入力!$D116=②解答入力!AP116,1,0),"")</f>
        <v/>
      </c>
      <c r="AP116" s="71" t="str">
        <f>IF(AND(②解答入力!$D116&lt;&gt;"",②解答入力!AQ116&lt;&gt;""),IF(②解答入力!$D116=②解答入力!AQ116,1,0),"")</f>
        <v/>
      </c>
      <c r="AQ116" s="87" t="str">
        <f>IF(AND(②解答入力!$D116&lt;&gt;"",②解答入力!AR116&lt;&gt;""),IF(②解答入力!$D116=②解答入力!AR116,1,0),"")</f>
        <v/>
      </c>
      <c r="AR116" s="38">
        <f>SUM(D116:AQ116)</f>
        <v>0</v>
      </c>
      <c r="AS116" s="39" t="e">
        <f>ROUND((AR116/COUNT(D116:AQ116)*100),1)</f>
        <v>#DIV/0!</v>
      </c>
      <c r="AT116" s="39">
        <f>COUNT(D116:AQ116)-AR116</f>
        <v>0</v>
      </c>
      <c r="AU116" s="83" t="e">
        <f>ROUND(AT116/COUNT(D116:AQ116)*100,1)</f>
        <v>#DIV/0!</v>
      </c>
    </row>
    <row r="117" spans="1:47" ht="15" customHeight="1">
      <c r="A117" s="490"/>
      <c r="B117" s="482"/>
      <c r="C117" s="187">
        <v>111</v>
      </c>
      <c r="D117" s="230" t="str">
        <f>IF(AND(②解答入力!$D117&lt;&gt;"",②解答入力!E117&lt;&gt;""),IF(②解答入力!$D117=②解答入力!E117,1,0),"")</f>
        <v/>
      </c>
      <c r="E117" s="39" t="str">
        <f>IF(AND(②解答入力!$D117&lt;&gt;"",②解答入力!F117&lt;&gt;""),IF(②解答入力!$D117=②解答入力!F117,1,0),"")</f>
        <v/>
      </c>
      <c r="F117" s="39" t="str">
        <f>IF(AND(②解答入力!$D117&lt;&gt;"",②解答入力!G117&lt;&gt;""),IF(②解答入力!$D117=②解答入力!G117,1,0),"")</f>
        <v/>
      </c>
      <c r="G117" s="39" t="str">
        <f>IF(AND(②解答入力!$D117&lt;&gt;"",②解答入力!H117&lt;&gt;""),IF(②解答入力!$D117=②解答入力!H117,1,0),"")</f>
        <v/>
      </c>
      <c r="H117" s="39" t="str">
        <f>IF(AND(②解答入力!$D117&lt;&gt;"",②解答入力!I117&lt;&gt;""),IF(②解答入力!$D117=②解答入力!I117,1,0),"")</f>
        <v/>
      </c>
      <c r="I117" s="39" t="str">
        <f>IF(AND(②解答入力!$D117&lt;&gt;"",②解答入力!J117&lt;&gt;""),IF(②解答入力!$D117=②解答入力!J117,1,0),"")</f>
        <v/>
      </c>
      <c r="J117" s="39" t="str">
        <f>IF(AND(②解答入力!$D117&lt;&gt;"",②解答入力!K117&lt;&gt;""),IF(②解答入力!$D117=②解答入力!K117,1,0),"")</f>
        <v/>
      </c>
      <c r="K117" s="39" t="str">
        <f>IF(AND(②解答入力!$D117&lt;&gt;"",②解答入力!L117&lt;&gt;""),IF(②解答入力!$D117=②解答入力!L117,1,0),"")</f>
        <v/>
      </c>
      <c r="L117" s="39" t="str">
        <f>IF(AND(②解答入力!$D117&lt;&gt;"",②解答入力!M117&lt;&gt;""),IF(②解答入力!$D117=②解答入力!M117,1,0),"")</f>
        <v/>
      </c>
      <c r="M117" s="39" t="str">
        <f>IF(AND(②解答入力!$D117&lt;&gt;"",②解答入力!N117&lt;&gt;""),IF(②解答入力!$D117=②解答入力!N117,1,0),"")</f>
        <v/>
      </c>
      <c r="N117" s="39" t="str">
        <f>IF(AND(②解答入力!$D117&lt;&gt;"",②解答入力!O117&lt;&gt;""),IF(②解答入力!$D117=②解答入力!O117,1,0),"")</f>
        <v/>
      </c>
      <c r="O117" s="39" t="str">
        <f>IF(AND(②解答入力!$D117&lt;&gt;"",②解答入力!P117&lt;&gt;""),IF(②解答入力!$D117=②解答入力!P117,1,0),"")</f>
        <v/>
      </c>
      <c r="P117" s="39" t="str">
        <f>IF(AND(②解答入力!$D117&lt;&gt;"",②解答入力!Q117&lt;&gt;""),IF(②解答入力!$D117=②解答入力!Q117,1,0),"")</f>
        <v/>
      </c>
      <c r="Q117" s="39" t="str">
        <f>IF(AND(②解答入力!$D117&lt;&gt;"",②解答入力!R117&lt;&gt;""),IF(②解答入力!$D117=②解答入力!R117,1,0),"")</f>
        <v/>
      </c>
      <c r="R117" s="39" t="str">
        <f>IF(AND(②解答入力!$D117&lt;&gt;"",②解答入力!S117&lt;&gt;""),IF(②解答入力!$D117=②解答入力!S117,1,0),"")</f>
        <v/>
      </c>
      <c r="S117" s="39" t="str">
        <f>IF(AND(②解答入力!$D117&lt;&gt;"",②解答入力!T117&lt;&gt;""),IF(②解答入力!$D117=②解答入力!T117,1,0),"")</f>
        <v/>
      </c>
      <c r="T117" s="39" t="str">
        <f>IF(AND(②解答入力!$D117&lt;&gt;"",②解答入力!U117&lt;&gt;""),IF(②解答入力!$D117=②解答入力!U117,1,0),"")</f>
        <v/>
      </c>
      <c r="U117" s="39" t="str">
        <f>IF(AND(②解答入力!$D117&lt;&gt;"",②解答入力!V117&lt;&gt;""),IF(②解答入力!$D117=②解答入力!V117,1,0),"")</f>
        <v/>
      </c>
      <c r="V117" s="39" t="str">
        <f>IF(AND(②解答入力!$D117&lt;&gt;"",②解答入力!W117&lt;&gt;""),IF(②解答入力!$D117=②解答入力!W117,1,0),"")</f>
        <v/>
      </c>
      <c r="W117" s="39" t="str">
        <f>IF(AND(②解答入力!$D117&lt;&gt;"",②解答入力!X117&lt;&gt;""),IF(②解答入力!$D117=②解答入力!X117,1,0),"")</f>
        <v/>
      </c>
      <c r="X117" s="39" t="str">
        <f>IF(AND(②解答入力!$D117&lt;&gt;"",②解答入力!Y117&lt;&gt;""),IF(②解答入力!$D117=②解答入力!Y117,1,0),"")</f>
        <v/>
      </c>
      <c r="Y117" s="39" t="str">
        <f>IF(AND(②解答入力!$D117&lt;&gt;"",②解答入力!Z117&lt;&gt;""),IF(②解答入力!$D117=②解答入力!Z117,1,0),"")</f>
        <v/>
      </c>
      <c r="Z117" s="39" t="str">
        <f>IF(AND(②解答入力!$D117&lt;&gt;"",②解答入力!AA117&lt;&gt;""),IF(②解答入力!$D117=②解答入力!AA117,1,0),"")</f>
        <v/>
      </c>
      <c r="AA117" s="39" t="str">
        <f>IF(AND(②解答入力!$D117&lt;&gt;"",②解答入力!AB117&lt;&gt;""),IF(②解答入力!$D117=②解答入力!AB117,1,0),"")</f>
        <v/>
      </c>
      <c r="AB117" s="39" t="str">
        <f>IF(AND(②解答入力!$D117&lt;&gt;"",②解答入力!AC117&lt;&gt;""),IF(②解答入力!$D117=②解答入力!AC117,1,0),"")</f>
        <v/>
      </c>
      <c r="AC117" s="39" t="str">
        <f>IF(AND(②解答入力!$D117&lt;&gt;"",②解答入力!AD117&lt;&gt;""),IF(②解答入力!$D117=②解答入力!AD117,1,0),"")</f>
        <v/>
      </c>
      <c r="AD117" s="39" t="str">
        <f>IF(AND(②解答入力!$D117&lt;&gt;"",②解答入力!AE117&lt;&gt;""),IF(②解答入力!$D117=②解答入力!AE117,1,0),"")</f>
        <v/>
      </c>
      <c r="AE117" s="39" t="str">
        <f>IF(AND(②解答入力!$D117&lt;&gt;"",②解答入力!AF117&lt;&gt;""),IF(②解答入力!$D117=②解答入力!AF117,1,0),"")</f>
        <v/>
      </c>
      <c r="AF117" s="39" t="str">
        <f>IF(AND(②解答入力!$D117&lt;&gt;"",②解答入力!AG117&lt;&gt;""),IF(②解答入力!$D117=②解答入力!AG117,1,0),"")</f>
        <v/>
      </c>
      <c r="AG117" s="39" t="str">
        <f>IF(AND(②解答入力!$D117&lt;&gt;"",②解答入力!AH117&lt;&gt;""),IF(②解答入力!$D117=②解答入力!AH117,1,0),"")</f>
        <v/>
      </c>
      <c r="AH117" s="39" t="str">
        <f>IF(AND(②解答入力!$D117&lt;&gt;"",②解答入力!AI117&lt;&gt;""),IF(②解答入力!$D117=②解答入力!AI117,1,0),"")</f>
        <v/>
      </c>
      <c r="AI117" s="39" t="str">
        <f>IF(AND(②解答入力!$D117&lt;&gt;"",②解答入力!AJ117&lt;&gt;""),IF(②解答入力!$D117=②解答入力!AJ117,1,0),"")</f>
        <v/>
      </c>
      <c r="AJ117" s="71" t="str">
        <f>IF(AND(②解答入力!$D117&lt;&gt;"",②解答入力!AK117&lt;&gt;""),IF(②解答入力!$D117=②解答入力!AK117,1,0),"")</f>
        <v/>
      </c>
      <c r="AK117" s="39" t="str">
        <f>IF(AND(②解答入力!$D117&lt;&gt;"",②解答入力!AL117&lt;&gt;""),IF(②解答入力!$D117=②解答入力!AL117,1,0),"")</f>
        <v/>
      </c>
      <c r="AL117" s="39" t="str">
        <f>IF(AND(②解答入力!$D117&lt;&gt;"",②解答入力!AM117&lt;&gt;""),IF(②解答入力!$D117=②解答入力!AM117,1,0),"")</f>
        <v/>
      </c>
      <c r="AM117" s="39" t="str">
        <f>IF(AND(②解答入力!$D117&lt;&gt;"",②解答入力!AN117&lt;&gt;""),IF(②解答入力!$D117=②解答入力!AN117,1,0),"")</f>
        <v/>
      </c>
      <c r="AN117" s="39" t="str">
        <f>IF(AND(②解答入力!$D117&lt;&gt;"",②解答入力!AO117&lt;&gt;""),IF(②解答入力!$D117=②解答入力!AO117,1,0),"")</f>
        <v/>
      </c>
      <c r="AO117" s="39" t="str">
        <f>IF(AND(②解答入力!$D117&lt;&gt;"",②解答入力!AP117&lt;&gt;""),IF(②解答入力!$D117=②解答入力!AP117,1,0),"")</f>
        <v/>
      </c>
      <c r="AP117" s="71" t="str">
        <f>IF(AND(②解答入力!$D117&lt;&gt;"",②解答入力!AQ117&lt;&gt;""),IF(②解答入力!$D117=②解答入力!AQ117,1,0),"")</f>
        <v/>
      </c>
      <c r="AQ117" s="87" t="str">
        <f>IF(AND(②解答入力!$D117&lt;&gt;"",②解答入力!AR117&lt;&gt;""),IF(②解答入力!$D117=②解答入力!AR117,1,0),"")</f>
        <v/>
      </c>
      <c r="AR117" s="38">
        <f>SUM(D117:AQ117)</f>
        <v>0</v>
      </c>
      <c r="AS117" s="39" t="e">
        <f>ROUND((AR117/COUNT(D117:AQ117)*100),1)</f>
        <v>#DIV/0!</v>
      </c>
      <c r="AT117" s="39">
        <f>COUNT(D117:AQ117)-AR117</f>
        <v>0</v>
      </c>
      <c r="AU117" s="83" t="e">
        <f>ROUND(AT117/COUNT(D117:AQ117)*100,1)</f>
        <v>#DIV/0!</v>
      </c>
    </row>
    <row r="118" spans="1:47" ht="15" customHeight="1">
      <c r="A118" s="490"/>
      <c r="B118" s="482"/>
      <c r="C118" s="187">
        <v>112</v>
      </c>
      <c r="D118" s="230" t="str">
        <f>IF(AND(②解答入力!$D118&lt;&gt;"",②解答入力!E118&lt;&gt;""),IF(②解答入力!$D118=②解答入力!E118,1,0),"")</f>
        <v/>
      </c>
      <c r="E118" s="39" t="str">
        <f>IF(AND(②解答入力!$D118&lt;&gt;"",②解答入力!F118&lt;&gt;""),IF(②解答入力!$D118=②解答入力!F118,1,0),"")</f>
        <v/>
      </c>
      <c r="F118" s="39" t="str">
        <f>IF(AND(②解答入力!$D118&lt;&gt;"",②解答入力!G118&lt;&gt;""),IF(②解答入力!$D118=②解答入力!G118,1,0),"")</f>
        <v/>
      </c>
      <c r="G118" s="39" t="str">
        <f>IF(AND(②解答入力!$D118&lt;&gt;"",②解答入力!H118&lt;&gt;""),IF(②解答入力!$D118=②解答入力!H118,1,0),"")</f>
        <v/>
      </c>
      <c r="H118" s="39" t="str">
        <f>IF(AND(②解答入力!$D118&lt;&gt;"",②解答入力!I118&lt;&gt;""),IF(②解答入力!$D118=②解答入力!I118,1,0),"")</f>
        <v/>
      </c>
      <c r="I118" s="39" t="str">
        <f>IF(AND(②解答入力!$D118&lt;&gt;"",②解答入力!J118&lt;&gt;""),IF(②解答入力!$D118=②解答入力!J118,1,0),"")</f>
        <v/>
      </c>
      <c r="J118" s="39" t="str">
        <f>IF(AND(②解答入力!$D118&lt;&gt;"",②解答入力!K118&lt;&gt;""),IF(②解答入力!$D118=②解答入力!K118,1,0),"")</f>
        <v/>
      </c>
      <c r="K118" s="39" t="str">
        <f>IF(AND(②解答入力!$D118&lt;&gt;"",②解答入力!L118&lt;&gt;""),IF(②解答入力!$D118=②解答入力!L118,1,0),"")</f>
        <v/>
      </c>
      <c r="L118" s="39" t="str">
        <f>IF(AND(②解答入力!$D118&lt;&gt;"",②解答入力!M118&lt;&gt;""),IF(②解答入力!$D118=②解答入力!M118,1,0),"")</f>
        <v/>
      </c>
      <c r="M118" s="39" t="str">
        <f>IF(AND(②解答入力!$D118&lt;&gt;"",②解答入力!N118&lt;&gt;""),IF(②解答入力!$D118=②解答入力!N118,1,0),"")</f>
        <v/>
      </c>
      <c r="N118" s="39" t="str">
        <f>IF(AND(②解答入力!$D118&lt;&gt;"",②解答入力!O118&lt;&gt;""),IF(②解答入力!$D118=②解答入力!O118,1,0),"")</f>
        <v/>
      </c>
      <c r="O118" s="39" t="str">
        <f>IF(AND(②解答入力!$D118&lt;&gt;"",②解答入力!P118&lt;&gt;""),IF(②解答入力!$D118=②解答入力!P118,1,0),"")</f>
        <v/>
      </c>
      <c r="P118" s="39" t="str">
        <f>IF(AND(②解答入力!$D118&lt;&gt;"",②解答入力!Q118&lt;&gt;""),IF(②解答入力!$D118=②解答入力!Q118,1,0),"")</f>
        <v/>
      </c>
      <c r="Q118" s="39" t="str">
        <f>IF(AND(②解答入力!$D118&lt;&gt;"",②解答入力!R118&lt;&gt;""),IF(②解答入力!$D118=②解答入力!R118,1,0),"")</f>
        <v/>
      </c>
      <c r="R118" s="39" t="str">
        <f>IF(AND(②解答入力!$D118&lt;&gt;"",②解答入力!S118&lt;&gt;""),IF(②解答入力!$D118=②解答入力!S118,1,0),"")</f>
        <v/>
      </c>
      <c r="S118" s="39" t="str">
        <f>IF(AND(②解答入力!$D118&lt;&gt;"",②解答入力!T118&lt;&gt;""),IF(②解答入力!$D118=②解答入力!T118,1,0),"")</f>
        <v/>
      </c>
      <c r="T118" s="39" t="str">
        <f>IF(AND(②解答入力!$D118&lt;&gt;"",②解答入力!U118&lt;&gt;""),IF(②解答入力!$D118=②解答入力!U118,1,0),"")</f>
        <v/>
      </c>
      <c r="U118" s="39" t="str">
        <f>IF(AND(②解答入力!$D118&lt;&gt;"",②解答入力!V118&lt;&gt;""),IF(②解答入力!$D118=②解答入力!V118,1,0),"")</f>
        <v/>
      </c>
      <c r="V118" s="39" t="str">
        <f>IF(AND(②解答入力!$D118&lt;&gt;"",②解答入力!W118&lt;&gt;""),IF(②解答入力!$D118=②解答入力!W118,1,0),"")</f>
        <v/>
      </c>
      <c r="W118" s="39" t="str">
        <f>IF(AND(②解答入力!$D118&lt;&gt;"",②解答入力!X118&lt;&gt;""),IF(②解答入力!$D118=②解答入力!X118,1,0),"")</f>
        <v/>
      </c>
      <c r="X118" s="39" t="str">
        <f>IF(AND(②解答入力!$D118&lt;&gt;"",②解答入力!Y118&lt;&gt;""),IF(②解答入力!$D118=②解答入力!Y118,1,0),"")</f>
        <v/>
      </c>
      <c r="Y118" s="39" t="str">
        <f>IF(AND(②解答入力!$D118&lt;&gt;"",②解答入力!Z118&lt;&gt;""),IF(②解答入力!$D118=②解答入力!Z118,1,0),"")</f>
        <v/>
      </c>
      <c r="Z118" s="39" t="str">
        <f>IF(AND(②解答入力!$D118&lt;&gt;"",②解答入力!AA118&lt;&gt;""),IF(②解答入力!$D118=②解答入力!AA118,1,0),"")</f>
        <v/>
      </c>
      <c r="AA118" s="39" t="str">
        <f>IF(AND(②解答入力!$D118&lt;&gt;"",②解答入力!AB118&lt;&gt;""),IF(②解答入力!$D118=②解答入力!AB118,1,0),"")</f>
        <v/>
      </c>
      <c r="AB118" s="39" t="str">
        <f>IF(AND(②解答入力!$D118&lt;&gt;"",②解答入力!AC118&lt;&gt;""),IF(②解答入力!$D118=②解答入力!AC118,1,0),"")</f>
        <v/>
      </c>
      <c r="AC118" s="39" t="str">
        <f>IF(AND(②解答入力!$D118&lt;&gt;"",②解答入力!AD118&lt;&gt;""),IF(②解答入力!$D118=②解答入力!AD118,1,0),"")</f>
        <v/>
      </c>
      <c r="AD118" s="39" t="str">
        <f>IF(AND(②解答入力!$D118&lt;&gt;"",②解答入力!AE118&lt;&gt;""),IF(②解答入力!$D118=②解答入力!AE118,1,0),"")</f>
        <v/>
      </c>
      <c r="AE118" s="39" t="str">
        <f>IF(AND(②解答入力!$D118&lt;&gt;"",②解答入力!AF118&lt;&gt;""),IF(②解答入力!$D118=②解答入力!AF118,1,0),"")</f>
        <v/>
      </c>
      <c r="AF118" s="39" t="str">
        <f>IF(AND(②解答入力!$D118&lt;&gt;"",②解答入力!AG118&lt;&gt;""),IF(②解答入力!$D118=②解答入力!AG118,1,0),"")</f>
        <v/>
      </c>
      <c r="AG118" s="39" t="str">
        <f>IF(AND(②解答入力!$D118&lt;&gt;"",②解答入力!AH118&lt;&gt;""),IF(②解答入力!$D118=②解答入力!AH118,1,0),"")</f>
        <v/>
      </c>
      <c r="AH118" s="39" t="str">
        <f>IF(AND(②解答入力!$D118&lt;&gt;"",②解答入力!AI118&lt;&gt;""),IF(②解答入力!$D118=②解答入力!AI118,1,0),"")</f>
        <v/>
      </c>
      <c r="AI118" s="39" t="str">
        <f>IF(AND(②解答入力!$D118&lt;&gt;"",②解答入力!AJ118&lt;&gt;""),IF(②解答入力!$D118=②解答入力!AJ118,1,0),"")</f>
        <v/>
      </c>
      <c r="AJ118" s="71" t="str">
        <f>IF(AND(②解答入力!$D118&lt;&gt;"",②解答入力!AK118&lt;&gt;""),IF(②解答入力!$D118=②解答入力!AK118,1,0),"")</f>
        <v/>
      </c>
      <c r="AK118" s="39" t="str">
        <f>IF(AND(②解答入力!$D118&lt;&gt;"",②解答入力!AL118&lt;&gt;""),IF(②解答入力!$D118=②解答入力!AL118,1,0),"")</f>
        <v/>
      </c>
      <c r="AL118" s="39" t="str">
        <f>IF(AND(②解答入力!$D118&lt;&gt;"",②解答入力!AM118&lt;&gt;""),IF(②解答入力!$D118=②解答入力!AM118,1,0),"")</f>
        <v/>
      </c>
      <c r="AM118" s="39" t="str">
        <f>IF(AND(②解答入力!$D118&lt;&gt;"",②解答入力!AN118&lt;&gt;""),IF(②解答入力!$D118=②解答入力!AN118,1,0),"")</f>
        <v/>
      </c>
      <c r="AN118" s="39" t="str">
        <f>IF(AND(②解答入力!$D118&lt;&gt;"",②解答入力!AO118&lt;&gt;""),IF(②解答入力!$D118=②解答入力!AO118,1,0),"")</f>
        <v/>
      </c>
      <c r="AO118" s="39" t="str">
        <f>IF(AND(②解答入力!$D118&lt;&gt;"",②解答入力!AP118&lt;&gt;""),IF(②解答入力!$D118=②解答入力!AP118,1,0),"")</f>
        <v/>
      </c>
      <c r="AP118" s="71" t="str">
        <f>IF(AND(②解答入力!$D118&lt;&gt;"",②解答入力!AQ118&lt;&gt;""),IF(②解答入力!$D118=②解答入力!AQ118,1,0),"")</f>
        <v/>
      </c>
      <c r="AQ118" s="87" t="str">
        <f>IF(AND(②解答入力!$D118&lt;&gt;"",②解答入力!AR118&lt;&gt;""),IF(②解答入力!$D118=②解答入力!AR118,1,0),"")</f>
        <v/>
      </c>
      <c r="AR118" s="38">
        <f>SUM(D118:AQ118)</f>
        <v>0</v>
      </c>
      <c r="AS118" s="39" t="e">
        <f>ROUND((AR118/COUNT(D118:AQ118)*100),1)</f>
        <v>#DIV/0!</v>
      </c>
      <c r="AT118" s="39">
        <f>COUNT(D118:AQ118)-AR118</f>
        <v>0</v>
      </c>
      <c r="AU118" s="83" t="e">
        <f>ROUND(AT118/COUNT(D118:AQ118)*100,1)</f>
        <v>#DIV/0!</v>
      </c>
    </row>
    <row r="119" spans="1:47" ht="15" customHeight="1" thickBot="1">
      <c r="A119" s="491"/>
      <c r="B119" s="483"/>
      <c r="C119" s="229">
        <v>113</v>
      </c>
      <c r="D119" s="231" t="str">
        <f>IF(AND(②解答入力!$D119&lt;&gt;"",②解答入力!E119&lt;&gt;""),IF(②解答入力!$D119=②解答入力!E119,1,0),"")</f>
        <v/>
      </c>
      <c r="E119" s="43" t="str">
        <f>IF(AND(②解答入力!$D119&lt;&gt;"",②解答入力!F119&lt;&gt;""),IF(②解答入力!$D119=②解答入力!F119,1,0),"")</f>
        <v/>
      </c>
      <c r="F119" s="43" t="str">
        <f>IF(AND(②解答入力!$D119&lt;&gt;"",②解答入力!G119&lt;&gt;""),IF(②解答入力!$D119=②解答入力!G119,1,0),"")</f>
        <v/>
      </c>
      <c r="G119" s="43" t="str">
        <f>IF(AND(②解答入力!$D119&lt;&gt;"",②解答入力!H119&lt;&gt;""),IF(②解答入力!$D119=②解答入力!H119,1,0),"")</f>
        <v/>
      </c>
      <c r="H119" s="43" t="str">
        <f>IF(AND(②解答入力!$D119&lt;&gt;"",②解答入力!I119&lt;&gt;""),IF(②解答入力!$D119=②解答入力!I119,1,0),"")</f>
        <v/>
      </c>
      <c r="I119" s="43" t="str">
        <f>IF(AND(②解答入力!$D119&lt;&gt;"",②解答入力!J119&lt;&gt;""),IF(②解答入力!$D119=②解答入力!J119,1,0),"")</f>
        <v/>
      </c>
      <c r="J119" s="43" t="str">
        <f>IF(AND(②解答入力!$D119&lt;&gt;"",②解答入力!K119&lt;&gt;""),IF(②解答入力!$D119=②解答入力!K119,1,0),"")</f>
        <v/>
      </c>
      <c r="K119" s="43" t="str">
        <f>IF(AND(②解答入力!$D119&lt;&gt;"",②解答入力!L119&lt;&gt;""),IF(②解答入力!$D119=②解答入力!L119,1,0),"")</f>
        <v/>
      </c>
      <c r="L119" s="43" t="str">
        <f>IF(AND(②解答入力!$D119&lt;&gt;"",②解答入力!M119&lt;&gt;""),IF(②解答入力!$D119=②解答入力!M119,1,0),"")</f>
        <v/>
      </c>
      <c r="M119" s="43" t="str">
        <f>IF(AND(②解答入力!$D119&lt;&gt;"",②解答入力!N119&lt;&gt;""),IF(②解答入力!$D119=②解答入力!N119,1,0),"")</f>
        <v/>
      </c>
      <c r="N119" s="43" t="str">
        <f>IF(AND(②解答入力!$D119&lt;&gt;"",②解答入力!O119&lt;&gt;""),IF(②解答入力!$D119=②解答入力!O119,1,0),"")</f>
        <v/>
      </c>
      <c r="O119" s="43" t="str">
        <f>IF(AND(②解答入力!$D119&lt;&gt;"",②解答入力!P119&lt;&gt;""),IF(②解答入力!$D119=②解答入力!P119,1,0),"")</f>
        <v/>
      </c>
      <c r="P119" s="43" t="str">
        <f>IF(AND(②解答入力!$D119&lt;&gt;"",②解答入力!Q119&lt;&gt;""),IF(②解答入力!$D119=②解答入力!Q119,1,0),"")</f>
        <v/>
      </c>
      <c r="Q119" s="43" t="str">
        <f>IF(AND(②解答入力!$D119&lt;&gt;"",②解答入力!R119&lt;&gt;""),IF(②解答入力!$D119=②解答入力!R119,1,0),"")</f>
        <v/>
      </c>
      <c r="R119" s="43" t="str">
        <f>IF(AND(②解答入力!$D119&lt;&gt;"",②解答入力!S119&lt;&gt;""),IF(②解答入力!$D119=②解答入力!S119,1,0),"")</f>
        <v/>
      </c>
      <c r="S119" s="43" t="str">
        <f>IF(AND(②解答入力!$D119&lt;&gt;"",②解答入力!T119&lt;&gt;""),IF(②解答入力!$D119=②解答入力!T119,1,0),"")</f>
        <v/>
      </c>
      <c r="T119" s="43" t="str">
        <f>IF(AND(②解答入力!$D119&lt;&gt;"",②解答入力!U119&lt;&gt;""),IF(②解答入力!$D119=②解答入力!U119,1,0),"")</f>
        <v/>
      </c>
      <c r="U119" s="43" t="str">
        <f>IF(AND(②解答入力!$D119&lt;&gt;"",②解答入力!V119&lt;&gt;""),IF(②解答入力!$D119=②解答入力!V119,1,0),"")</f>
        <v/>
      </c>
      <c r="V119" s="43" t="str">
        <f>IF(AND(②解答入力!$D119&lt;&gt;"",②解答入力!W119&lt;&gt;""),IF(②解答入力!$D119=②解答入力!W119,1,0),"")</f>
        <v/>
      </c>
      <c r="W119" s="43" t="str">
        <f>IF(AND(②解答入力!$D119&lt;&gt;"",②解答入力!X119&lt;&gt;""),IF(②解答入力!$D119=②解答入力!X119,1,0),"")</f>
        <v/>
      </c>
      <c r="X119" s="43" t="str">
        <f>IF(AND(②解答入力!$D119&lt;&gt;"",②解答入力!Y119&lt;&gt;""),IF(②解答入力!$D119=②解答入力!Y119,1,0),"")</f>
        <v/>
      </c>
      <c r="Y119" s="43" t="str">
        <f>IF(AND(②解答入力!$D119&lt;&gt;"",②解答入力!Z119&lt;&gt;""),IF(②解答入力!$D119=②解答入力!Z119,1,0),"")</f>
        <v/>
      </c>
      <c r="Z119" s="43" t="str">
        <f>IF(AND(②解答入力!$D119&lt;&gt;"",②解答入力!AA119&lt;&gt;""),IF(②解答入力!$D119=②解答入力!AA119,1,0),"")</f>
        <v/>
      </c>
      <c r="AA119" s="43" t="str">
        <f>IF(AND(②解答入力!$D119&lt;&gt;"",②解答入力!AB119&lt;&gt;""),IF(②解答入力!$D119=②解答入力!AB119,1,0),"")</f>
        <v/>
      </c>
      <c r="AB119" s="43" t="str">
        <f>IF(AND(②解答入力!$D119&lt;&gt;"",②解答入力!AC119&lt;&gt;""),IF(②解答入力!$D119=②解答入力!AC119,1,0),"")</f>
        <v/>
      </c>
      <c r="AC119" s="43" t="str">
        <f>IF(AND(②解答入力!$D119&lt;&gt;"",②解答入力!AD119&lt;&gt;""),IF(②解答入力!$D119=②解答入力!AD119,1,0),"")</f>
        <v/>
      </c>
      <c r="AD119" s="43" t="str">
        <f>IF(AND(②解答入力!$D119&lt;&gt;"",②解答入力!AE119&lt;&gt;""),IF(②解答入力!$D119=②解答入力!AE119,1,0),"")</f>
        <v/>
      </c>
      <c r="AE119" s="43" t="str">
        <f>IF(AND(②解答入力!$D119&lt;&gt;"",②解答入力!AF119&lt;&gt;""),IF(②解答入力!$D119=②解答入力!AF119,1,0),"")</f>
        <v/>
      </c>
      <c r="AF119" s="43" t="str">
        <f>IF(AND(②解答入力!$D119&lt;&gt;"",②解答入力!AG119&lt;&gt;""),IF(②解答入力!$D119=②解答入力!AG119,1,0),"")</f>
        <v/>
      </c>
      <c r="AG119" s="43" t="str">
        <f>IF(AND(②解答入力!$D119&lt;&gt;"",②解答入力!AH119&lt;&gt;""),IF(②解答入力!$D119=②解答入力!AH119,1,0),"")</f>
        <v/>
      </c>
      <c r="AH119" s="43" t="str">
        <f>IF(AND(②解答入力!$D119&lt;&gt;"",②解答入力!AI119&lt;&gt;""),IF(②解答入力!$D119=②解答入力!AI119,1,0),"")</f>
        <v/>
      </c>
      <c r="AI119" s="43" t="str">
        <f>IF(AND(②解答入力!$D119&lt;&gt;"",②解答入力!AJ119&lt;&gt;""),IF(②解答入力!$D119=②解答入力!AJ119,1,0),"")</f>
        <v/>
      </c>
      <c r="AJ119" s="72" t="str">
        <f>IF(AND(②解答入力!$D119&lt;&gt;"",②解答入力!AK119&lt;&gt;""),IF(②解答入力!$D119=②解答入力!AK119,1,0),"")</f>
        <v/>
      </c>
      <c r="AK119" s="43" t="str">
        <f>IF(AND(②解答入力!$D119&lt;&gt;"",②解答入力!AL119&lt;&gt;""),IF(②解答入力!$D119=②解答入力!AL119,1,0),"")</f>
        <v/>
      </c>
      <c r="AL119" s="43" t="str">
        <f>IF(AND(②解答入力!$D119&lt;&gt;"",②解答入力!AM119&lt;&gt;""),IF(②解答入力!$D119=②解答入力!AM119,1,0),"")</f>
        <v/>
      </c>
      <c r="AM119" s="43" t="str">
        <f>IF(AND(②解答入力!$D119&lt;&gt;"",②解答入力!AN119&lt;&gt;""),IF(②解答入力!$D119=②解答入力!AN119,1,0),"")</f>
        <v/>
      </c>
      <c r="AN119" s="43" t="str">
        <f>IF(AND(②解答入力!$D119&lt;&gt;"",②解答入力!AO119&lt;&gt;""),IF(②解答入力!$D119=②解答入力!AO119,1,0),"")</f>
        <v/>
      </c>
      <c r="AO119" s="43" t="str">
        <f>IF(AND(②解答入力!$D119&lt;&gt;"",②解答入力!AP119&lt;&gt;""),IF(②解答入力!$D119=②解答入力!AP119,1,0),"")</f>
        <v/>
      </c>
      <c r="AP119" s="72" t="str">
        <f>IF(AND(②解答入力!$D119&lt;&gt;"",②解答入力!AQ119&lt;&gt;""),IF(②解答入力!$D119=②解答入力!AQ119,1,0),"")</f>
        <v/>
      </c>
      <c r="AQ119" s="90" t="str">
        <f>IF(AND(②解答入力!$D119&lt;&gt;"",②解答入力!AR119&lt;&gt;""),IF(②解答入力!$D119=②解答入力!AR119,1,0),"")</f>
        <v/>
      </c>
      <c r="AR119" s="42">
        <f>SUM(D119:AQ119)</f>
        <v>0</v>
      </c>
      <c r="AS119" s="43" t="e">
        <f>ROUND((AR119/COUNT(D119:AQ119)*100),1)</f>
        <v>#DIV/0!</v>
      </c>
      <c r="AT119" s="43">
        <f>COUNT(D119:AQ119)-AR119</f>
        <v>0</v>
      </c>
      <c r="AU119" s="234" t="e">
        <f>ROUND(AT119/COUNT(D119:AQ119)*100,1)</f>
        <v>#DIV/0!</v>
      </c>
    </row>
    <row r="120" spans="1:47" ht="15" customHeight="1">
      <c r="A120" s="492" t="s">
        <v>50</v>
      </c>
      <c r="B120" s="492" t="s">
        <v>149</v>
      </c>
      <c r="C120" s="113">
        <v>114</v>
      </c>
      <c r="D120" s="34" t="str">
        <f>IF(AND(②解答入力!$D120&lt;&gt;"",②解答入力!E120&lt;&gt;""),IF(②解答入力!$D120=②解答入力!E120,1,0),"")</f>
        <v/>
      </c>
      <c r="E120" s="35" t="str">
        <f>IF(AND(②解答入力!$D120&lt;&gt;"",②解答入力!F120&lt;&gt;""),IF(②解答入力!$D120=②解答入力!F120,1,0),"")</f>
        <v/>
      </c>
      <c r="F120" s="35" t="str">
        <f>IF(AND(②解答入力!$D120&lt;&gt;"",②解答入力!G120&lt;&gt;""),IF(②解答入力!$D120=②解答入力!G120,1,0),"")</f>
        <v/>
      </c>
      <c r="G120" s="35" t="str">
        <f>IF(AND(②解答入力!$D120&lt;&gt;"",②解答入力!H120&lt;&gt;""),IF(②解答入力!$D120=②解答入力!H120,1,0),"")</f>
        <v/>
      </c>
      <c r="H120" s="35" t="str">
        <f>IF(AND(②解答入力!$D120&lt;&gt;"",②解答入力!I120&lt;&gt;""),IF(②解答入力!$D120=②解答入力!I120,1,0),"")</f>
        <v/>
      </c>
      <c r="I120" s="35" t="str">
        <f>IF(AND(②解答入力!$D120&lt;&gt;"",②解答入力!J120&lt;&gt;""),IF(②解答入力!$D120=②解答入力!J120,1,0),"")</f>
        <v/>
      </c>
      <c r="J120" s="35" t="str">
        <f>IF(AND(②解答入力!$D120&lt;&gt;"",②解答入力!K120&lt;&gt;""),IF(②解答入力!$D120=②解答入力!K120,1,0),"")</f>
        <v/>
      </c>
      <c r="K120" s="35" t="str">
        <f>IF(AND(②解答入力!$D120&lt;&gt;"",②解答入力!L120&lt;&gt;""),IF(②解答入力!$D120=②解答入力!L120,1,0),"")</f>
        <v/>
      </c>
      <c r="L120" s="35" t="str">
        <f>IF(AND(②解答入力!$D120&lt;&gt;"",②解答入力!M120&lt;&gt;""),IF(②解答入力!$D120=②解答入力!M120,1,0),"")</f>
        <v/>
      </c>
      <c r="M120" s="35" t="str">
        <f>IF(AND(②解答入力!$D120&lt;&gt;"",②解答入力!N120&lt;&gt;""),IF(②解答入力!$D120=②解答入力!N120,1,0),"")</f>
        <v/>
      </c>
      <c r="N120" s="35" t="str">
        <f>IF(AND(②解答入力!$D120&lt;&gt;"",②解答入力!O120&lt;&gt;""),IF(②解答入力!$D120=②解答入力!O120,1,0),"")</f>
        <v/>
      </c>
      <c r="O120" s="35" t="str">
        <f>IF(AND(②解答入力!$D120&lt;&gt;"",②解答入力!P120&lt;&gt;""),IF(②解答入力!$D120=②解答入力!P120,1,0),"")</f>
        <v/>
      </c>
      <c r="P120" s="35" t="str">
        <f>IF(AND(②解答入力!$D120&lt;&gt;"",②解答入力!Q120&lt;&gt;""),IF(②解答入力!$D120=②解答入力!Q120,1,0),"")</f>
        <v/>
      </c>
      <c r="Q120" s="35" t="str">
        <f>IF(AND(②解答入力!$D120&lt;&gt;"",②解答入力!R120&lt;&gt;""),IF(②解答入力!$D120=②解答入力!R120,1,0),"")</f>
        <v/>
      </c>
      <c r="R120" s="35" t="str">
        <f>IF(AND(②解答入力!$D120&lt;&gt;"",②解答入力!S120&lt;&gt;""),IF(②解答入力!$D120=②解答入力!S120,1,0),"")</f>
        <v/>
      </c>
      <c r="S120" s="35" t="str">
        <f>IF(AND(②解答入力!$D120&lt;&gt;"",②解答入力!T120&lt;&gt;""),IF(②解答入力!$D120=②解答入力!T120,1,0),"")</f>
        <v/>
      </c>
      <c r="T120" s="35" t="str">
        <f>IF(AND(②解答入力!$D120&lt;&gt;"",②解答入力!U120&lt;&gt;""),IF(②解答入力!$D120=②解答入力!U120,1,0),"")</f>
        <v/>
      </c>
      <c r="U120" s="35" t="str">
        <f>IF(AND(②解答入力!$D120&lt;&gt;"",②解答入力!V120&lt;&gt;""),IF(②解答入力!$D120=②解答入力!V120,1,0),"")</f>
        <v/>
      </c>
      <c r="V120" s="35" t="str">
        <f>IF(AND(②解答入力!$D120&lt;&gt;"",②解答入力!W120&lt;&gt;""),IF(②解答入力!$D120=②解答入力!W120,1,0),"")</f>
        <v/>
      </c>
      <c r="W120" s="35" t="str">
        <f>IF(AND(②解答入力!$D120&lt;&gt;"",②解答入力!X120&lt;&gt;""),IF(②解答入力!$D120=②解答入力!X120,1,0),"")</f>
        <v/>
      </c>
      <c r="X120" s="35" t="str">
        <f>IF(AND(②解答入力!$D120&lt;&gt;"",②解答入力!Y120&lt;&gt;""),IF(②解答入力!$D120=②解答入力!Y120,1,0),"")</f>
        <v/>
      </c>
      <c r="Y120" s="35" t="str">
        <f>IF(AND(②解答入力!$D120&lt;&gt;"",②解答入力!Z120&lt;&gt;""),IF(②解答入力!$D120=②解答入力!Z120,1,0),"")</f>
        <v/>
      </c>
      <c r="Z120" s="35" t="str">
        <f>IF(AND(②解答入力!$D120&lt;&gt;"",②解答入力!AA120&lt;&gt;""),IF(②解答入力!$D120=②解答入力!AA120,1,0),"")</f>
        <v/>
      </c>
      <c r="AA120" s="35" t="str">
        <f>IF(AND(②解答入力!$D120&lt;&gt;"",②解答入力!AB120&lt;&gt;""),IF(②解答入力!$D120=②解答入力!AB120,1,0),"")</f>
        <v/>
      </c>
      <c r="AB120" s="35" t="str">
        <f>IF(AND(②解答入力!$D120&lt;&gt;"",②解答入力!AC120&lt;&gt;""),IF(②解答入力!$D120=②解答入力!AC120,1,0),"")</f>
        <v/>
      </c>
      <c r="AC120" s="35" t="str">
        <f>IF(AND(②解答入力!$D120&lt;&gt;"",②解答入力!AD120&lt;&gt;""),IF(②解答入力!$D120=②解答入力!AD120,1,0),"")</f>
        <v/>
      </c>
      <c r="AD120" s="35" t="str">
        <f>IF(AND(②解答入力!$D120&lt;&gt;"",②解答入力!AE120&lt;&gt;""),IF(②解答入力!$D120=②解答入力!AE120,1,0),"")</f>
        <v/>
      </c>
      <c r="AE120" s="35" t="str">
        <f>IF(AND(②解答入力!$D120&lt;&gt;"",②解答入力!AF120&lt;&gt;""),IF(②解答入力!$D120=②解答入力!AF120,1,0),"")</f>
        <v/>
      </c>
      <c r="AF120" s="35" t="str">
        <f>IF(AND(②解答入力!$D120&lt;&gt;"",②解答入力!AG120&lt;&gt;""),IF(②解答入力!$D120=②解答入力!AG120,1,0),"")</f>
        <v/>
      </c>
      <c r="AG120" s="35" t="str">
        <f>IF(AND(②解答入力!$D120&lt;&gt;"",②解答入力!AH120&lt;&gt;""),IF(②解答入力!$D120=②解答入力!AH120,1,0),"")</f>
        <v/>
      </c>
      <c r="AH120" s="35" t="str">
        <f>IF(AND(②解答入力!$D120&lt;&gt;"",②解答入力!AI120&lt;&gt;""),IF(②解答入力!$D120=②解答入力!AI120,1,0),"")</f>
        <v/>
      </c>
      <c r="AI120" s="35" t="str">
        <f>IF(AND(②解答入力!$D120&lt;&gt;"",②解答入力!AJ120&lt;&gt;""),IF(②解答入力!$D120=②解答入力!AJ120,1,0),"")</f>
        <v/>
      </c>
      <c r="AJ120" s="69" t="str">
        <f>IF(AND(②解答入力!$D120&lt;&gt;"",②解答入力!AK120&lt;&gt;""),IF(②解答入力!$D120=②解答入力!AK120,1,0),"")</f>
        <v/>
      </c>
      <c r="AK120" s="35" t="str">
        <f>IF(AND(②解答入力!$D120&lt;&gt;"",②解答入力!AL120&lt;&gt;""),IF(②解答入力!$D120=②解答入力!AL120,1,0),"")</f>
        <v/>
      </c>
      <c r="AL120" s="35" t="str">
        <f>IF(AND(②解答入力!$D120&lt;&gt;"",②解答入力!AM120&lt;&gt;""),IF(②解答入力!$D120=②解答入力!AM120,1,0),"")</f>
        <v/>
      </c>
      <c r="AM120" s="35" t="str">
        <f>IF(AND(②解答入力!$D120&lt;&gt;"",②解答入力!AN120&lt;&gt;""),IF(②解答入力!$D120=②解答入力!AN120,1,0),"")</f>
        <v/>
      </c>
      <c r="AN120" s="35" t="str">
        <f>IF(AND(②解答入力!$D120&lt;&gt;"",②解答入力!AO120&lt;&gt;""),IF(②解答入力!$D120=②解答入力!AO120,1,0),"")</f>
        <v/>
      </c>
      <c r="AO120" s="35" t="str">
        <f>IF(AND(②解答入力!$D120&lt;&gt;"",②解答入力!AP120&lt;&gt;""),IF(②解答入力!$D120=②解答入力!AP120,1,0),"")</f>
        <v/>
      </c>
      <c r="AP120" s="69" t="str">
        <f>IF(AND(②解答入力!$D120&lt;&gt;"",②解答入力!AQ120&lt;&gt;""),IF(②解答入力!$D120=②解答入力!AQ120,1,0),"")</f>
        <v/>
      </c>
      <c r="AQ120" s="89" t="str">
        <f>IF(AND(②解答入力!$D120&lt;&gt;"",②解答入力!AR120&lt;&gt;""),IF(②解答入力!$D120=②解答入力!AR120,1,0),"")</f>
        <v/>
      </c>
      <c r="AR120" s="34">
        <f t="shared" si="4"/>
        <v>0</v>
      </c>
      <c r="AS120" s="35" t="e">
        <f t="shared" si="5"/>
        <v>#DIV/0!</v>
      </c>
      <c r="AT120" s="35">
        <f t="shared" si="6"/>
        <v>0</v>
      </c>
      <c r="AU120" s="175" t="e">
        <f t="shared" si="7"/>
        <v>#DIV/0!</v>
      </c>
    </row>
    <row r="121" spans="1:47" ht="15" customHeight="1">
      <c r="A121" s="493"/>
      <c r="B121" s="493"/>
      <c r="C121" s="107">
        <v>115</v>
      </c>
      <c r="D121" s="36" t="str">
        <f>IF(AND(②解答入力!$D121&lt;&gt;"",②解答入力!E121&lt;&gt;""),IF(②解答入力!$D121=②解答入力!E121,1,0),"")</f>
        <v/>
      </c>
      <c r="E121" s="37" t="str">
        <f>IF(AND(②解答入力!$D121&lt;&gt;"",②解答入力!F121&lt;&gt;""),IF(②解答入力!$D121=②解答入力!F121,1,0),"")</f>
        <v/>
      </c>
      <c r="F121" s="37" t="str">
        <f>IF(AND(②解答入力!$D121&lt;&gt;"",②解答入力!G121&lt;&gt;""),IF(②解答入力!$D121=②解答入力!G121,1,0),"")</f>
        <v/>
      </c>
      <c r="G121" s="37" t="str">
        <f>IF(AND(②解答入力!$D121&lt;&gt;"",②解答入力!H121&lt;&gt;""),IF(②解答入力!$D121=②解答入力!H121,1,0),"")</f>
        <v/>
      </c>
      <c r="H121" s="37" t="str">
        <f>IF(AND(②解答入力!$D121&lt;&gt;"",②解答入力!I121&lt;&gt;""),IF(②解答入力!$D121=②解答入力!I121,1,0),"")</f>
        <v/>
      </c>
      <c r="I121" s="37" t="str">
        <f>IF(AND(②解答入力!$D121&lt;&gt;"",②解答入力!J121&lt;&gt;""),IF(②解答入力!$D121=②解答入力!J121,1,0),"")</f>
        <v/>
      </c>
      <c r="J121" s="37" t="str">
        <f>IF(AND(②解答入力!$D121&lt;&gt;"",②解答入力!K121&lt;&gt;""),IF(②解答入力!$D121=②解答入力!K121,1,0),"")</f>
        <v/>
      </c>
      <c r="K121" s="37" t="str">
        <f>IF(AND(②解答入力!$D121&lt;&gt;"",②解答入力!L121&lt;&gt;""),IF(②解答入力!$D121=②解答入力!L121,1,0),"")</f>
        <v/>
      </c>
      <c r="L121" s="37" t="str">
        <f>IF(AND(②解答入力!$D121&lt;&gt;"",②解答入力!M121&lt;&gt;""),IF(②解答入力!$D121=②解答入力!M121,1,0),"")</f>
        <v/>
      </c>
      <c r="M121" s="37" t="str">
        <f>IF(AND(②解答入力!$D121&lt;&gt;"",②解答入力!N121&lt;&gt;""),IF(②解答入力!$D121=②解答入力!N121,1,0),"")</f>
        <v/>
      </c>
      <c r="N121" s="37" t="str">
        <f>IF(AND(②解答入力!$D121&lt;&gt;"",②解答入力!O121&lt;&gt;""),IF(②解答入力!$D121=②解答入力!O121,1,0),"")</f>
        <v/>
      </c>
      <c r="O121" s="37" t="str">
        <f>IF(AND(②解答入力!$D121&lt;&gt;"",②解答入力!P121&lt;&gt;""),IF(②解答入力!$D121=②解答入力!P121,1,0),"")</f>
        <v/>
      </c>
      <c r="P121" s="37" t="str">
        <f>IF(AND(②解答入力!$D121&lt;&gt;"",②解答入力!Q121&lt;&gt;""),IF(②解答入力!$D121=②解答入力!Q121,1,0),"")</f>
        <v/>
      </c>
      <c r="Q121" s="37" t="str">
        <f>IF(AND(②解答入力!$D121&lt;&gt;"",②解答入力!R121&lt;&gt;""),IF(②解答入力!$D121=②解答入力!R121,1,0),"")</f>
        <v/>
      </c>
      <c r="R121" s="37" t="str">
        <f>IF(AND(②解答入力!$D121&lt;&gt;"",②解答入力!S121&lt;&gt;""),IF(②解答入力!$D121=②解答入力!S121,1,0),"")</f>
        <v/>
      </c>
      <c r="S121" s="37" t="str">
        <f>IF(AND(②解答入力!$D121&lt;&gt;"",②解答入力!T121&lt;&gt;""),IF(②解答入力!$D121=②解答入力!T121,1,0),"")</f>
        <v/>
      </c>
      <c r="T121" s="37" t="str">
        <f>IF(AND(②解答入力!$D121&lt;&gt;"",②解答入力!U121&lt;&gt;""),IF(②解答入力!$D121=②解答入力!U121,1,0),"")</f>
        <v/>
      </c>
      <c r="U121" s="37" t="str">
        <f>IF(AND(②解答入力!$D121&lt;&gt;"",②解答入力!V121&lt;&gt;""),IF(②解答入力!$D121=②解答入力!V121,1,0),"")</f>
        <v/>
      </c>
      <c r="V121" s="37" t="str">
        <f>IF(AND(②解答入力!$D121&lt;&gt;"",②解答入力!W121&lt;&gt;""),IF(②解答入力!$D121=②解答入力!W121,1,0),"")</f>
        <v/>
      </c>
      <c r="W121" s="37" t="str">
        <f>IF(AND(②解答入力!$D121&lt;&gt;"",②解答入力!X121&lt;&gt;""),IF(②解答入力!$D121=②解答入力!X121,1,0),"")</f>
        <v/>
      </c>
      <c r="X121" s="37" t="str">
        <f>IF(AND(②解答入力!$D121&lt;&gt;"",②解答入力!Y121&lt;&gt;""),IF(②解答入力!$D121=②解答入力!Y121,1,0),"")</f>
        <v/>
      </c>
      <c r="Y121" s="37" t="str">
        <f>IF(AND(②解答入力!$D121&lt;&gt;"",②解答入力!Z121&lt;&gt;""),IF(②解答入力!$D121=②解答入力!Z121,1,0),"")</f>
        <v/>
      </c>
      <c r="Z121" s="37" t="str">
        <f>IF(AND(②解答入力!$D121&lt;&gt;"",②解答入力!AA121&lt;&gt;""),IF(②解答入力!$D121=②解答入力!AA121,1,0),"")</f>
        <v/>
      </c>
      <c r="AA121" s="37" t="str">
        <f>IF(AND(②解答入力!$D121&lt;&gt;"",②解答入力!AB121&lt;&gt;""),IF(②解答入力!$D121=②解答入力!AB121,1,0),"")</f>
        <v/>
      </c>
      <c r="AB121" s="37" t="str">
        <f>IF(AND(②解答入力!$D121&lt;&gt;"",②解答入力!AC121&lt;&gt;""),IF(②解答入力!$D121=②解答入力!AC121,1,0),"")</f>
        <v/>
      </c>
      <c r="AC121" s="37" t="str">
        <f>IF(AND(②解答入力!$D121&lt;&gt;"",②解答入力!AD121&lt;&gt;""),IF(②解答入力!$D121=②解答入力!AD121,1,0),"")</f>
        <v/>
      </c>
      <c r="AD121" s="37" t="str">
        <f>IF(AND(②解答入力!$D121&lt;&gt;"",②解答入力!AE121&lt;&gt;""),IF(②解答入力!$D121=②解答入力!AE121,1,0),"")</f>
        <v/>
      </c>
      <c r="AE121" s="37" t="str">
        <f>IF(AND(②解答入力!$D121&lt;&gt;"",②解答入力!AF121&lt;&gt;""),IF(②解答入力!$D121=②解答入力!AF121,1,0),"")</f>
        <v/>
      </c>
      <c r="AF121" s="37" t="str">
        <f>IF(AND(②解答入力!$D121&lt;&gt;"",②解答入力!AG121&lt;&gt;""),IF(②解答入力!$D121=②解答入力!AG121,1,0),"")</f>
        <v/>
      </c>
      <c r="AG121" s="37" t="str">
        <f>IF(AND(②解答入力!$D121&lt;&gt;"",②解答入力!AH121&lt;&gt;""),IF(②解答入力!$D121=②解答入力!AH121,1,0),"")</f>
        <v/>
      </c>
      <c r="AH121" s="37" t="str">
        <f>IF(AND(②解答入力!$D121&lt;&gt;"",②解答入力!AI121&lt;&gt;""),IF(②解答入力!$D121=②解答入力!AI121,1,0),"")</f>
        <v/>
      </c>
      <c r="AI121" s="37" t="str">
        <f>IF(AND(②解答入力!$D121&lt;&gt;"",②解答入力!AJ121&lt;&gt;""),IF(②解答入力!$D121=②解答入力!AJ121,1,0),"")</f>
        <v/>
      </c>
      <c r="AJ121" s="70" t="str">
        <f>IF(AND(②解答入力!$D121&lt;&gt;"",②解答入力!AK121&lt;&gt;""),IF(②解答入力!$D121=②解答入力!AK121,1,0),"")</f>
        <v/>
      </c>
      <c r="AK121" s="37" t="str">
        <f>IF(AND(②解答入力!$D121&lt;&gt;"",②解答入力!AL121&lt;&gt;""),IF(②解答入力!$D121=②解答入力!AL121,1,0),"")</f>
        <v/>
      </c>
      <c r="AL121" s="37" t="str">
        <f>IF(AND(②解答入力!$D121&lt;&gt;"",②解答入力!AM121&lt;&gt;""),IF(②解答入力!$D121=②解答入力!AM121,1,0),"")</f>
        <v/>
      </c>
      <c r="AM121" s="37" t="str">
        <f>IF(AND(②解答入力!$D121&lt;&gt;"",②解答入力!AN121&lt;&gt;""),IF(②解答入力!$D121=②解答入力!AN121,1,0),"")</f>
        <v/>
      </c>
      <c r="AN121" s="37" t="str">
        <f>IF(AND(②解答入力!$D121&lt;&gt;"",②解答入力!AO121&lt;&gt;""),IF(②解答入力!$D121=②解答入力!AO121,1,0),"")</f>
        <v/>
      </c>
      <c r="AO121" s="37" t="str">
        <f>IF(AND(②解答入力!$D121&lt;&gt;"",②解答入力!AP121&lt;&gt;""),IF(②解答入力!$D121=②解答入力!AP121,1,0),"")</f>
        <v/>
      </c>
      <c r="AP121" s="70" t="str">
        <f>IF(AND(②解答入力!$D121&lt;&gt;"",②解答入力!AQ121&lt;&gt;""),IF(②解答入力!$D121=②解答入力!AQ121,1,0),"")</f>
        <v/>
      </c>
      <c r="AQ121" s="86" t="str">
        <f>IF(AND(②解答入力!$D121&lt;&gt;"",②解答入力!AR121&lt;&gt;""),IF(②解答入力!$D121=②解答入力!AR121,1,0),"")</f>
        <v/>
      </c>
      <c r="AR121" s="36">
        <f t="shared" si="4"/>
        <v>0</v>
      </c>
      <c r="AS121" s="37" t="e">
        <f t="shared" si="5"/>
        <v>#DIV/0!</v>
      </c>
      <c r="AT121" s="37">
        <f t="shared" si="6"/>
        <v>0</v>
      </c>
      <c r="AU121" s="56" t="e">
        <f t="shared" si="7"/>
        <v>#DIV/0!</v>
      </c>
    </row>
    <row r="122" spans="1:47" ht="15" customHeight="1">
      <c r="A122" s="493"/>
      <c r="B122" s="493"/>
      <c r="C122" s="107">
        <v>116</v>
      </c>
      <c r="D122" s="36" t="str">
        <f>IF(AND(②解答入力!$D122&lt;&gt;"",②解答入力!E122&lt;&gt;""),IF(②解答入力!$D122=②解答入力!E122,1,0),"")</f>
        <v/>
      </c>
      <c r="E122" s="37" t="str">
        <f>IF(AND(②解答入力!$D122&lt;&gt;"",②解答入力!F122&lt;&gt;""),IF(②解答入力!$D122=②解答入力!F122,1,0),"")</f>
        <v/>
      </c>
      <c r="F122" s="37" t="str">
        <f>IF(AND(②解答入力!$D122&lt;&gt;"",②解答入力!G122&lt;&gt;""),IF(②解答入力!$D122=②解答入力!G122,1,0),"")</f>
        <v/>
      </c>
      <c r="G122" s="37" t="str">
        <f>IF(AND(②解答入力!$D122&lt;&gt;"",②解答入力!H122&lt;&gt;""),IF(②解答入力!$D122=②解答入力!H122,1,0),"")</f>
        <v/>
      </c>
      <c r="H122" s="37" t="str">
        <f>IF(AND(②解答入力!$D122&lt;&gt;"",②解答入力!I122&lt;&gt;""),IF(②解答入力!$D122=②解答入力!I122,1,0),"")</f>
        <v/>
      </c>
      <c r="I122" s="37" t="str">
        <f>IF(AND(②解答入力!$D122&lt;&gt;"",②解答入力!J122&lt;&gt;""),IF(②解答入力!$D122=②解答入力!J122,1,0),"")</f>
        <v/>
      </c>
      <c r="J122" s="37" t="str">
        <f>IF(AND(②解答入力!$D122&lt;&gt;"",②解答入力!K122&lt;&gt;""),IF(②解答入力!$D122=②解答入力!K122,1,0),"")</f>
        <v/>
      </c>
      <c r="K122" s="37" t="str">
        <f>IF(AND(②解答入力!$D122&lt;&gt;"",②解答入力!L122&lt;&gt;""),IF(②解答入力!$D122=②解答入力!L122,1,0),"")</f>
        <v/>
      </c>
      <c r="L122" s="37" t="str">
        <f>IF(AND(②解答入力!$D122&lt;&gt;"",②解答入力!M122&lt;&gt;""),IF(②解答入力!$D122=②解答入力!M122,1,0),"")</f>
        <v/>
      </c>
      <c r="M122" s="37" t="str">
        <f>IF(AND(②解答入力!$D122&lt;&gt;"",②解答入力!N122&lt;&gt;""),IF(②解答入力!$D122=②解答入力!N122,1,0),"")</f>
        <v/>
      </c>
      <c r="N122" s="37" t="str">
        <f>IF(AND(②解答入力!$D122&lt;&gt;"",②解答入力!O122&lt;&gt;""),IF(②解答入力!$D122=②解答入力!O122,1,0),"")</f>
        <v/>
      </c>
      <c r="O122" s="37" t="str">
        <f>IF(AND(②解答入力!$D122&lt;&gt;"",②解答入力!P122&lt;&gt;""),IF(②解答入力!$D122=②解答入力!P122,1,0),"")</f>
        <v/>
      </c>
      <c r="P122" s="37" t="str">
        <f>IF(AND(②解答入力!$D122&lt;&gt;"",②解答入力!Q122&lt;&gt;""),IF(②解答入力!$D122=②解答入力!Q122,1,0),"")</f>
        <v/>
      </c>
      <c r="Q122" s="37" t="str">
        <f>IF(AND(②解答入力!$D122&lt;&gt;"",②解答入力!R122&lt;&gt;""),IF(②解答入力!$D122=②解答入力!R122,1,0),"")</f>
        <v/>
      </c>
      <c r="R122" s="37" t="str">
        <f>IF(AND(②解答入力!$D122&lt;&gt;"",②解答入力!S122&lt;&gt;""),IF(②解答入力!$D122=②解答入力!S122,1,0),"")</f>
        <v/>
      </c>
      <c r="S122" s="37" t="str">
        <f>IF(AND(②解答入力!$D122&lt;&gt;"",②解答入力!T122&lt;&gt;""),IF(②解答入力!$D122=②解答入力!T122,1,0),"")</f>
        <v/>
      </c>
      <c r="T122" s="37" t="str">
        <f>IF(AND(②解答入力!$D122&lt;&gt;"",②解答入力!U122&lt;&gt;""),IF(②解答入力!$D122=②解答入力!U122,1,0),"")</f>
        <v/>
      </c>
      <c r="U122" s="37" t="str">
        <f>IF(AND(②解答入力!$D122&lt;&gt;"",②解答入力!V122&lt;&gt;""),IF(②解答入力!$D122=②解答入力!V122,1,0),"")</f>
        <v/>
      </c>
      <c r="V122" s="37" t="str">
        <f>IF(AND(②解答入力!$D122&lt;&gt;"",②解答入力!W122&lt;&gt;""),IF(②解答入力!$D122=②解答入力!W122,1,0),"")</f>
        <v/>
      </c>
      <c r="W122" s="37" t="str">
        <f>IF(AND(②解答入力!$D122&lt;&gt;"",②解答入力!X122&lt;&gt;""),IF(②解答入力!$D122=②解答入力!X122,1,0),"")</f>
        <v/>
      </c>
      <c r="X122" s="37" t="str">
        <f>IF(AND(②解答入力!$D122&lt;&gt;"",②解答入力!Y122&lt;&gt;""),IF(②解答入力!$D122=②解答入力!Y122,1,0),"")</f>
        <v/>
      </c>
      <c r="Y122" s="37" t="str">
        <f>IF(AND(②解答入力!$D122&lt;&gt;"",②解答入力!Z122&lt;&gt;""),IF(②解答入力!$D122=②解答入力!Z122,1,0),"")</f>
        <v/>
      </c>
      <c r="Z122" s="37" t="str">
        <f>IF(AND(②解答入力!$D122&lt;&gt;"",②解答入力!AA122&lt;&gt;""),IF(②解答入力!$D122=②解答入力!AA122,1,0),"")</f>
        <v/>
      </c>
      <c r="AA122" s="37" t="str">
        <f>IF(AND(②解答入力!$D122&lt;&gt;"",②解答入力!AB122&lt;&gt;""),IF(②解答入力!$D122=②解答入力!AB122,1,0),"")</f>
        <v/>
      </c>
      <c r="AB122" s="37" t="str">
        <f>IF(AND(②解答入力!$D122&lt;&gt;"",②解答入力!AC122&lt;&gt;""),IF(②解答入力!$D122=②解答入力!AC122,1,0),"")</f>
        <v/>
      </c>
      <c r="AC122" s="37" t="str">
        <f>IF(AND(②解答入力!$D122&lt;&gt;"",②解答入力!AD122&lt;&gt;""),IF(②解答入力!$D122=②解答入力!AD122,1,0),"")</f>
        <v/>
      </c>
      <c r="AD122" s="37" t="str">
        <f>IF(AND(②解答入力!$D122&lt;&gt;"",②解答入力!AE122&lt;&gt;""),IF(②解答入力!$D122=②解答入力!AE122,1,0),"")</f>
        <v/>
      </c>
      <c r="AE122" s="37" t="str">
        <f>IF(AND(②解答入力!$D122&lt;&gt;"",②解答入力!AF122&lt;&gt;""),IF(②解答入力!$D122=②解答入力!AF122,1,0),"")</f>
        <v/>
      </c>
      <c r="AF122" s="37" t="str">
        <f>IF(AND(②解答入力!$D122&lt;&gt;"",②解答入力!AG122&lt;&gt;""),IF(②解答入力!$D122=②解答入力!AG122,1,0),"")</f>
        <v/>
      </c>
      <c r="AG122" s="37" t="str">
        <f>IF(AND(②解答入力!$D122&lt;&gt;"",②解答入力!AH122&lt;&gt;""),IF(②解答入力!$D122=②解答入力!AH122,1,0),"")</f>
        <v/>
      </c>
      <c r="AH122" s="37" t="str">
        <f>IF(AND(②解答入力!$D122&lt;&gt;"",②解答入力!AI122&lt;&gt;""),IF(②解答入力!$D122=②解答入力!AI122,1,0),"")</f>
        <v/>
      </c>
      <c r="AI122" s="37" t="str">
        <f>IF(AND(②解答入力!$D122&lt;&gt;"",②解答入力!AJ122&lt;&gt;""),IF(②解答入力!$D122=②解答入力!AJ122,1,0),"")</f>
        <v/>
      </c>
      <c r="AJ122" s="70" t="str">
        <f>IF(AND(②解答入力!$D122&lt;&gt;"",②解答入力!AK122&lt;&gt;""),IF(②解答入力!$D122=②解答入力!AK122,1,0),"")</f>
        <v/>
      </c>
      <c r="AK122" s="37" t="str">
        <f>IF(AND(②解答入力!$D122&lt;&gt;"",②解答入力!AL122&lt;&gt;""),IF(②解答入力!$D122=②解答入力!AL122,1,0),"")</f>
        <v/>
      </c>
      <c r="AL122" s="37" t="str">
        <f>IF(AND(②解答入力!$D122&lt;&gt;"",②解答入力!AM122&lt;&gt;""),IF(②解答入力!$D122=②解答入力!AM122,1,0),"")</f>
        <v/>
      </c>
      <c r="AM122" s="37" t="str">
        <f>IF(AND(②解答入力!$D122&lt;&gt;"",②解答入力!AN122&lt;&gt;""),IF(②解答入力!$D122=②解答入力!AN122,1,0),"")</f>
        <v/>
      </c>
      <c r="AN122" s="37" t="str">
        <f>IF(AND(②解答入力!$D122&lt;&gt;"",②解答入力!AO122&lt;&gt;""),IF(②解答入力!$D122=②解答入力!AO122,1,0),"")</f>
        <v/>
      </c>
      <c r="AO122" s="37" t="str">
        <f>IF(AND(②解答入力!$D122&lt;&gt;"",②解答入力!AP122&lt;&gt;""),IF(②解答入力!$D122=②解答入力!AP122,1,0),"")</f>
        <v/>
      </c>
      <c r="AP122" s="70" t="str">
        <f>IF(AND(②解答入力!$D122&lt;&gt;"",②解答入力!AQ122&lt;&gt;""),IF(②解答入力!$D122=②解答入力!AQ122,1,0),"")</f>
        <v/>
      </c>
      <c r="AQ122" s="86" t="str">
        <f>IF(AND(②解答入力!$D122&lt;&gt;"",②解答入力!AR122&lt;&gt;""),IF(②解答入力!$D122=②解答入力!AR122,1,0),"")</f>
        <v/>
      </c>
      <c r="AR122" s="36">
        <f t="shared" si="4"/>
        <v>0</v>
      </c>
      <c r="AS122" s="37" t="e">
        <f t="shared" si="5"/>
        <v>#DIV/0!</v>
      </c>
      <c r="AT122" s="37">
        <f t="shared" si="6"/>
        <v>0</v>
      </c>
      <c r="AU122" s="56" t="e">
        <f t="shared" si="7"/>
        <v>#DIV/0!</v>
      </c>
    </row>
    <row r="123" spans="1:47" ht="15" customHeight="1">
      <c r="A123" s="493"/>
      <c r="B123" s="493" t="s">
        <v>150</v>
      </c>
      <c r="C123" s="107">
        <v>117</v>
      </c>
      <c r="D123" s="36" t="str">
        <f>IF(AND(②解答入力!$D123&lt;&gt;"",②解答入力!E123&lt;&gt;""),IF(②解答入力!$D123=②解答入力!E123,1,0),"")</f>
        <v/>
      </c>
      <c r="E123" s="37" t="str">
        <f>IF(AND(②解答入力!$D123&lt;&gt;"",②解答入力!F123&lt;&gt;""),IF(②解答入力!$D123=②解答入力!F123,1,0),"")</f>
        <v/>
      </c>
      <c r="F123" s="37" t="str">
        <f>IF(AND(②解答入力!$D123&lt;&gt;"",②解答入力!G123&lt;&gt;""),IF(②解答入力!$D123=②解答入力!G123,1,0),"")</f>
        <v/>
      </c>
      <c r="G123" s="37" t="str">
        <f>IF(AND(②解答入力!$D123&lt;&gt;"",②解答入力!H123&lt;&gt;""),IF(②解答入力!$D123=②解答入力!H123,1,0),"")</f>
        <v/>
      </c>
      <c r="H123" s="37" t="str">
        <f>IF(AND(②解答入力!$D123&lt;&gt;"",②解答入力!I123&lt;&gt;""),IF(②解答入力!$D123=②解答入力!I123,1,0),"")</f>
        <v/>
      </c>
      <c r="I123" s="37" t="str">
        <f>IF(AND(②解答入力!$D123&lt;&gt;"",②解答入力!J123&lt;&gt;""),IF(②解答入力!$D123=②解答入力!J123,1,0),"")</f>
        <v/>
      </c>
      <c r="J123" s="37" t="str">
        <f>IF(AND(②解答入力!$D123&lt;&gt;"",②解答入力!K123&lt;&gt;""),IF(②解答入力!$D123=②解答入力!K123,1,0),"")</f>
        <v/>
      </c>
      <c r="K123" s="37" t="str">
        <f>IF(AND(②解答入力!$D123&lt;&gt;"",②解答入力!L123&lt;&gt;""),IF(②解答入力!$D123=②解答入力!L123,1,0),"")</f>
        <v/>
      </c>
      <c r="L123" s="37" t="str">
        <f>IF(AND(②解答入力!$D123&lt;&gt;"",②解答入力!M123&lt;&gt;""),IF(②解答入力!$D123=②解答入力!M123,1,0),"")</f>
        <v/>
      </c>
      <c r="M123" s="37" t="str">
        <f>IF(AND(②解答入力!$D123&lt;&gt;"",②解答入力!N123&lt;&gt;""),IF(②解答入力!$D123=②解答入力!N123,1,0),"")</f>
        <v/>
      </c>
      <c r="N123" s="37" t="str">
        <f>IF(AND(②解答入力!$D123&lt;&gt;"",②解答入力!O123&lt;&gt;""),IF(②解答入力!$D123=②解答入力!O123,1,0),"")</f>
        <v/>
      </c>
      <c r="O123" s="37" t="str">
        <f>IF(AND(②解答入力!$D123&lt;&gt;"",②解答入力!P123&lt;&gt;""),IF(②解答入力!$D123=②解答入力!P123,1,0),"")</f>
        <v/>
      </c>
      <c r="P123" s="37" t="str">
        <f>IF(AND(②解答入力!$D123&lt;&gt;"",②解答入力!Q123&lt;&gt;""),IF(②解答入力!$D123=②解答入力!Q123,1,0),"")</f>
        <v/>
      </c>
      <c r="Q123" s="37" t="str">
        <f>IF(AND(②解答入力!$D123&lt;&gt;"",②解答入力!R123&lt;&gt;""),IF(②解答入力!$D123=②解答入力!R123,1,0),"")</f>
        <v/>
      </c>
      <c r="R123" s="37" t="str">
        <f>IF(AND(②解答入力!$D123&lt;&gt;"",②解答入力!S123&lt;&gt;""),IF(②解答入力!$D123=②解答入力!S123,1,0),"")</f>
        <v/>
      </c>
      <c r="S123" s="37" t="str">
        <f>IF(AND(②解答入力!$D123&lt;&gt;"",②解答入力!T123&lt;&gt;""),IF(②解答入力!$D123=②解答入力!T123,1,0),"")</f>
        <v/>
      </c>
      <c r="T123" s="37" t="str">
        <f>IF(AND(②解答入力!$D123&lt;&gt;"",②解答入力!U123&lt;&gt;""),IF(②解答入力!$D123=②解答入力!U123,1,0),"")</f>
        <v/>
      </c>
      <c r="U123" s="37" t="str">
        <f>IF(AND(②解答入力!$D123&lt;&gt;"",②解答入力!V123&lt;&gt;""),IF(②解答入力!$D123=②解答入力!V123,1,0),"")</f>
        <v/>
      </c>
      <c r="V123" s="37" t="str">
        <f>IF(AND(②解答入力!$D123&lt;&gt;"",②解答入力!W123&lt;&gt;""),IF(②解答入力!$D123=②解答入力!W123,1,0),"")</f>
        <v/>
      </c>
      <c r="W123" s="37" t="str">
        <f>IF(AND(②解答入力!$D123&lt;&gt;"",②解答入力!X123&lt;&gt;""),IF(②解答入力!$D123=②解答入力!X123,1,0),"")</f>
        <v/>
      </c>
      <c r="X123" s="37" t="str">
        <f>IF(AND(②解答入力!$D123&lt;&gt;"",②解答入力!Y123&lt;&gt;""),IF(②解答入力!$D123=②解答入力!Y123,1,0),"")</f>
        <v/>
      </c>
      <c r="Y123" s="37" t="str">
        <f>IF(AND(②解答入力!$D123&lt;&gt;"",②解答入力!Z123&lt;&gt;""),IF(②解答入力!$D123=②解答入力!Z123,1,0),"")</f>
        <v/>
      </c>
      <c r="Z123" s="37" t="str">
        <f>IF(AND(②解答入力!$D123&lt;&gt;"",②解答入力!AA123&lt;&gt;""),IF(②解答入力!$D123=②解答入力!AA123,1,0),"")</f>
        <v/>
      </c>
      <c r="AA123" s="37" t="str">
        <f>IF(AND(②解答入力!$D123&lt;&gt;"",②解答入力!AB123&lt;&gt;""),IF(②解答入力!$D123=②解答入力!AB123,1,0),"")</f>
        <v/>
      </c>
      <c r="AB123" s="37" t="str">
        <f>IF(AND(②解答入力!$D123&lt;&gt;"",②解答入力!AC123&lt;&gt;""),IF(②解答入力!$D123=②解答入力!AC123,1,0),"")</f>
        <v/>
      </c>
      <c r="AC123" s="37" t="str">
        <f>IF(AND(②解答入力!$D123&lt;&gt;"",②解答入力!AD123&lt;&gt;""),IF(②解答入力!$D123=②解答入力!AD123,1,0),"")</f>
        <v/>
      </c>
      <c r="AD123" s="37" t="str">
        <f>IF(AND(②解答入力!$D123&lt;&gt;"",②解答入力!AE123&lt;&gt;""),IF(②解答入力!$D123=②解答入力!AE123,1,0),"")</f>
        <v/>
      </c>
      <c r="AE123" s="37" t="str">
        <f>IF(AND(②解答入力!$D123&lt;&gt;"",②解答入力!AF123&lt;&gt;""),IF(②解答入力!$D123=②解答入力!AF123,1,0),"")</f>
        <v/>
      </c>
      <c r="AF123" s="37" t="str">
        <f>IF(AND(②解答入力!$D123&lt;&gt;"",②解答入力!AG123&lt;&gt;""),IF(②解答入力!$D123=②解答入力!AG123,1,0),"")</f>
        <v/>
      </c>
      <c r="AG123" s="37" t="str">
        <f>IF(AND(②解答入力!$D123&lt;&gt;"",②解答入力!AH123&lt;&gt;""),IF(②解答入力!$D123=②解答入力!AH123,1,0),"")</f>
        <v/>
      </c>
      <c r="AH123" s="37" t="str">
        <f>IF(AND(②解答入力!$D123&lt;&gt;"",②解答入力!AI123&lt;&gt;""),IF(②解答入力!$D123=②解答入力!AI123,1,0),"")</f>
        <v/>
      </c>
      <c r="AI123" s="37" t="str">
        <f>IF(AND(②解答入力!$D123&lt;&gt;"",②解答入力!AJ123&lt;&gt;""),IF(②解答入力!$D123=②解答入力!AJ123,1,0),"")</f>
        <v/>
      </c>
      <c r="AJ123" s="70" t="str">
        <f>IF(AND(②解答入力!$D123&lt;&gt;"",②解答入力!AK123&lt;&gt;""),IF(②解答入力!$D123=②解答入力!AK123,1,0),"")</f>
        <v/>
      </c>
      <c r="AK123" s="37" t="str">
        <f>IF(AND(②解答入力!$D123&lt;&gt;"",②解答入力!AL123&lt;&gt;""),IF(②解答入力!$D123=②解答入力!AL123,1,0),"")</f>
        <v/>
      </c>
      <c r="AL123" s="37" t="str">
        <f>IF(AND(②解答入力!$D123&lt;&gt;"",②解答入力!AM123&lt;&gt;""),IF(②解答入力!$D123=②解答入力!AM123,1,0),"")</f>
        <v/>
      </c>
      <c r="AM123" s="37" t="str">
        <f>IF(AND(②解答入力!$D123&lt;&gt;"",②解答入力!AN123&lt;&gt;""),IF(②解答入力!$D123=②解答入力!AN123,1,0),"")</f>
        <v/>
      </c>
      <c r="AN123" s="37" t="str">
        <f>IF(AND(②解答入力!$D123&lt;&gt;"",②解答入力!AO123&lt;&gt;""),IF(②解答入力!$D123=②解答入力!AO123,1,0),"")</f>
        <v/>
      </c>
      <c r="AO123" s="37" t="str">
        <f>IF(AND(②解答入力!$D123&lt;&gt;"",②解答入力!AP123&lt;&gt;""),IF(②解答入力!$D123=②解答入力!AP123,1,0),"")</f>
        <v/>
      </c>
      <c r="AP123" s="70" t="str">
        <f>IF(AND(②解答入力!$D123&lt;&gt;"",②解答入力!AQ123&lt;&gt;""),IF(②解答入力!$D123=②解答入力!AQ123,1,0),"")</f>
        <v/>
      </c>
      <c r="AQ123" s="86" t="str">
        <f>IF(AND(②解答入力!$D123&lt;&gt;"",②解答入力!AR123&lt;&gt;""),IF(②解答入力!$D123=②解答入力!AR123,1,0),"")</f>
        <v/>
      </c>
      <c r="AR123" s="36">
        <f t="shared" si="4"/>
        <v>0</v>
      </c>
      <c r="AS123" s="37" t="e">
        <f t="shared" si="5"/>
        <v>#DIV/0!</v>
      </c>
      <c r="AT123" s="37">
        <f t="shared" si="6"/>
        <v>0</v>
      </c>
      <c r="AU123" s="56" t="e">
        <f t="shared" si="7"/>
        <v>#DIV/0!</v>
      </c>
    </row>
    <row r="124" spans="1:47" ht="15" customHeight="1">
      <c r="A124" s="493"/>
      <c r="B124" s="493"/>
      <c r="C124" s="109">
        <v>118</v>
      </c>
      <c r="D124" s="44" t="str">
        <f>IF(AND(②解答入力!$D124&lt;&gt;"",②解答入力!E124&lt;&gt;""),IF(②解答入力!$D124=②解答入力!E124,1,0),"")</f>
        <v/>
      </c>
      <c r="E124" s="45" t="str">
        <f>IF(AND(②解答入力!$D124&lt;&gt;"",②解答入力!F124&lt;&gt;""),IF(②解答入力!$D124=②解答入力!F124,1,0),"")</f>
        <v/>
      </c>
      <c r="F124" s="45" t="str">
        <f>IF(AND(②解答入力!$D124&lt;&gt;"",②解答入力!G124&lt;&gt;""),IF(②解答入力!$D124=②解答入力!G124,1,0),"")</f>
        <v/>
      </c>
      <c r="G124" s="45" t="str">
        <f>IF(AND(②解答入力!$D124&lt;&gt;"",②解答入力!H124&lt;&gt;""),IF(②解答入力!$D124=②解答入力!H124,1,0),"")</f>
        <v/>
      </c>
      <c r="H124" s="45" t="str">
        <f>IF(AND(②解答入力!$D124&lt;&gt;"",②解答入力!I124&lt;&gt;""),IF(②解答入力!$D124=②解答入力!I124,1,0),"")</f>
        <v/>
      </c>
      <c r="I124" s="45" t="str">
        <f>IF(AND(②解答入力!$D124&lt;&gt;"",②解答入力!J124&lt;&gt;""),IF(②解答入力!$D124=②解答入力!J124,1,0),"")</f>
        <v/>
      </c>
      <c r="J124" s="45" t="str">
        <f>IF(AND(②解答入力!$D124&lt;&gt;"",②解答入力!K124&lt;&gt;""),IF(②解答入力!$D124=②解答入力!K124,1,0),"")</f>
        <v/>
      </c>
      <c r="K124" s="45" t="str">
        <f>IF(AND(②解答入力!$D124&lt;&gt;"",②解答入力!L124&lt;&gt;""),IF(②解答入力!$D124=②解答入力!L124,1,0),"")</f>
        <v/>
      </c>
      <c r="L124" s="45" t="str">
        <f>IF(AND(②解答入力!$D124&lt;&gt;"",②解答入力!M124&lt;&gt;""),IF(②解答入力!$D124=②解答入力!M124,1,0),"")</f>
        <v/>
      </c>
      <c r="M124" s="45" t="str">
        <f>IF(AND(②解答入力!$D124&lt;&gt;"",②解答入力!N124&lt;&gt;""),IF(②解答入力!$D124=②解答入力!N124,1,0),"")</f>
        <v/>
      </c>
      <c r="N124" s="45" t="str">
        <f>IF(AND(②解答入力!$D124&lt;&gt;"",②解答入力!O124&lt;&gt;""),IF(②解答入力!$D124=②解答入力!O124,1,0),"")</f>
        <v/>
      </c>
      <c r="O124" s="45" t="str">
        <f>IF(AND(②解答入力!$D124&lt;&gt;"",②解答入力!P124&lt;&gt;""),IF(②解答入力!$D124=②解答入力!P124,1,0),"")</f>
        <v/>
      </c>
      <c r="P124" s="45" t="str">
        <f>IF(AND(②解答入力!$D124&lt;&gt;"",②解答入力!Q124&lt;&gt;""),IF(②解答入力!$D124=②解答入力!Q124,1,0),"")</f>
        <v/>
      </c>
      <c r="Q124" s="45" t="str">
        <f>IF(AND(②解答入力!$D124&lt;&gt;"",②解答入力!R124&lt;&gt;""),IF(②解答入力!$D124=②解答入力!R124,1,0),"")</f>
        <v/>
      </c>
      <c r="R124" s="45" t="str">
        <f>IF(AND(②解答入力!$D124&lt;&gt;"",②解答入力!S124&lt;&gt;""),IF(②解答入力!$D124=②解答入力!S124,1,0),"")</f>
        <v/>
      </c>
      <c r="S124" s="45" t="str">
        <f>IF(AND(②解答入力!$D124&lt;&gt;"",②解答入力!T124&lt;&gt;""),IF(②解答入力!$D124=②解答入力!T124,1,0),"")</f>
        <v/>
      </c>
      <c r="T124" s="45" t="str">
        <f>IF(AND(②解答入力!$D124&lt;&gt;"",②解答入力!U124&lt;&gt;""),IF(②解答入力!$D124=②解答入力!U124,1,0),"")</f>
        <v/>
      </c>
      <c r="U124" s="45" t="str">
        <f>IF(AND(②解答入力!$D124&lt;&gt;"",②解答入力!V124&lt;&gt;""),IF(②解答入力!$D124=②解答入力!V124,1,0),"")</f>
        <v/>
      </c>
      <c r="V124" s="45" t="str">
        <f>IF(AND(②解答入力!$D124&lt;&gt;"",②解答入力!W124&lt;&gt;""),IF(②解答入力!$D124=②解答入力!W124,1,0),"")</f>
        <v/>
      </c>
      <c r="W124" s="45" t="str">
        <f>IF(AND(②解答入力!$D124&lt;&gt;"",②解答入力!X124&lt;&gt;""),IF(②解答入力!$D124=②解答入力!X124,1,0),"")</f>
        <v/>
      </c>
      <c r="X124" s="45" t="str">
        <f>IF(AND(②解答入力!$D124&lt;&gt;"",②解答入力!Y124&lt;&gt;""),IF(②解答入力!$D124=②解答入力!Y124,1,0),"")</f>
        <v/>
      </c>
      <c r="Y124" s="45" t="str">
        <f>IF(AND(②解答入力!$D124&lt;&gt;"",②解答入力!Z124&lt;&gt;""),IF(②解答入力!$D124=②解答入力!Z124,1,0),"")</f>
        <v/>
      </c>
      <c r="Z124" s="45" t="str">
        <f>IF(AND(②解答入力!$D124&lt;&gt;"",②解答入力!AA124&lt;&gt;""),IF(②解答入力!$D124=②解答入力!AA124,1,0),"")</f>
        <v/>
      </c>
      <c r="AA124" s="45" t="str">
        <f>IF(AND(②解答入力!$D124&lt;&gt;"",②解答入力!AB124&lt;&gt;""),IF(②解答入力!$D124=②解答入力!AB124,1,0),"")</f>
        <v/>
      </c>
      <c r="AB124" s="45" t="str">
        <f>IF(AND(②解答入力!$D124&lt;&gt;"",②解答入力!AC124&lt;&gt;""),IF(②解答入力!$D124=②解答入力!AC124,1,0),"")</f>
        <v/>
      </c>
      <c r="AC124" s="45" t="str">
        <f>IF(AND(②解答入力!$D124&lt;&gt;"",②解答入力!AD124&lt;&gt;""),IF(②解答入力!$D124=②解答入力!AD124,1,0),"")</f>
        <v/>
      </c>
      <c r="AD124" s="45" t="str">
        <f>IF(AND(②解答入力!$D124&lt;&gt;"",②解答入力!AE124&lt;&gt;""),IF(②解答入力!$D124=②解答入力!AE124,1,0),"")</f>
        <v/>
      </c>
      <c r="AE124" s="45" t="str">
        <f>IF(AND(②解答入力!$D124&lt;&gt;"",②解答入力!AF124&lt;&gt;""),IF(②解答入力!$D124=②解答入力!AF124,1,0),"")</f>
        <v/>
      </c>
      <c r="AF124" s="45" t="str">
        <f>IF(AND(②解答入力!$D124&lt;&gt;"",②解答入力!AG124&lt;&gt;""),IF(②解答入力!$D124=②解答入力!AG124,1,0),"")</f>
        <v/>
      </c>
      <c r="AG124" s="45" t="str">
        <f>IF(AND(②解答入力!$D124&lt;&gt;"",②解答入力!AH124&lt;&gt;""),IF(②解答入力!$D124=②解答入力!AH124,1,0),"")</f>
        <v/>
      </c>
      <c r="AH124" s="45" t="str">
        <f>IF(AND(②解答入力!$D124&lt;&gt;"",②解答入力!AI124&lt;&gt;""),IF(②解答入力!$D124=②解答入力!AI124,1,0),"")</f>
        <v/>
      </c>
      <c r="AI124" s="45" t="str">
        <f>IF(AND(②解答入力!$D124&lt;&gt;"",②解答入力!AJ124&lt;&gt;""),IF(②解答入力!$D124=②解答入力!AJ124,1,0),"")</f>
        <v/>
      </c>
      <c r="AJ124" s="73" t="str">
        <f>IF(AND(②解答入力!$D124&lt;&gt;"",②解答入力!AK124&lt;&gt;""),IF(②解答入力!$D124=②解答入力!AK124,1,0),"")</f>
        <v/>
      </c>
      <c r="AK124" s="45" t="str">
        <f>IF(AND(②解答入力!$D124&lt;&gt;"",②解答入力!AL124&lt;&gt;""),IF(②解答入力!$D124=②解答入力!AL124,1,0),"")</f>
        <v/>
      </c>
      <c r="AL124" s="45" t="str">
        <f>IF(AND(②解答入力!$D124&lt;&gt;"",②解答入力!AM124&lt;&gt;""),IF(②解答入力!$D124=②解答入力!AM124,1,0),"")</f>
        <v/>
      </c>
      <c r="AM124" s="45" t="str">
        <f>IF(AND(②解答入力!$D124&lt;&gt;"",②解答入力!AN124&lt;&gt;""),IF(②解答入力!$D124=②解答入力!AN124,1,0),"")</f>
        <v/>
      </c>
      <c r="AN124" s="45" t="str">
        <f>IF(AND(②解答入力!$D124&lt;&gt;"",②解答入力!AO124&lt;&gt;""),IF(②解答入力!$D124=②解答入力!AO124,1,0),"")</f>
        <v/>
      </c>
      <c r="AO124" s="45" t="str">
        <f>IF(AND(②解答入力!$D124&lt;&gt;"",②解答入力!AP124&lt;&gt;""),IF(②解答入力!$D124=②解答入力!AP124,1,0),"")</f>
        <v/>
      </c>
      <c r="AP124" s="73" t="str">
        <f>IF(AND(②解答入力!$D124&lt;&gt;"",②解答入力!AQ124&lt;&gt;""),IF(②解答入力!$D124=②解答入力!AQ124,1,0),"")</f>
        <v/>
      </c>
      <c r="AQ124" s="88" t="str">
        <f>IF(AND(②解答入力!$D124&lt;&gt;"",②解答入力!AR124&lt;&gt;""),IF(②解答入力!$D124=②解答入力!AR124,1,0),"")</f>
        <v/>
      </c>
      <c r="AR124" s="44">
        <f t="shared" si="4"/>
        <v>0</v>
      </c>
      <c r="AS124" s="45" t="e">
        <f t="shared" si="5"/>
        <v>#DIV/0!</v>
      </c>
      <c r="AT124" s="45">
        <f t="shared" si="6"/>
        <v>0</v>
      </c>
      <c r="AU124" s="57" t="e">
        <f t="shared" si="7"/>
        <v>#DIV/0!</v>
      </c>
    </row>
    <row r="125" spans="1:47" ht="15" customHeight="1">
      <c r="A125" s="493"/>
      <c r="B125" s="493"/>
      <c r="C125" s="107">
        <v>119</v>
      </c>
      <c r="D125" s="36" t="str">
        <f>IF(AND(②解答入力!$D125&lt;&gt;"",②解答入力!E125&lt;&gt;""),IF(②解答入力!$D125=②解答入力!E125,1,0),"")</f>
        <v/>
      </c>
      <c r="E125" s="37" t="str">
        <f>IF(AND(②解答入力!$D125&lt;&gt;"",②解答入力!F125&lt;&gt;""),IF(②解答入力!$D125=②解答入力!F125,1,0),"")</f>
        <v/>
      </c>
      <c r="F125" s="37" t="str">
        <f>IF(AND(②解答入力!$D125&lt;&gt;"",②解答入力!G125&lt;&gt;""),IF(②解答入力!$D125=②解答入力!G125,1,0),"")</f>
        <v/>
      </c>
      <c r="G125" s="37" t="str">
        <f>IF(AND(②解答入力!$D125&lt;&gt;"",②解答入力!H125&lt;&gt;""),IF(②解答入力!$D125=②解答入力!H125,1,0),"")</f>
        <v/>
      </c>
      <c r="H125" s="37" t="str">
        <f>IF(AND(②解答入力!$D125&lt;&gt;"",②解答入力!I125&lt;&gt;""),IF(②解答入力!$D125=②解答入力!I125,1,0),"")</f>
        <v/>
      </c>
      <c r="I125" s="37" t="str">
        <f>IF(AND(②解答入力!$D125&lt;&gt;"",②解答入力!J125&lt;&gt;""),IF(②解答入力!$D125=②解答入力!J125,1,0),"")</f>
        <v/>
      </c>
      <c r="J125" s="37" t="str">
        <f>IF(AND(②解答入力!$D125&lt;&gt;"",②解答入力!K125&lt;&gt;""),IF(②解答入力!$D125=②解答入力!K125,1,0),"")</f>
        <v/>
      </c>
      <c r="K125" s="37" t="str">
        <f>IF(AND(②解答入力!$D125&lt;&gt;"",②解答入力!L125&lt;&gt;""),IF(②解答入力!$D125=②解答入力!L125,1,0),"")</f>
        <v/>
      </c>
      <c r="L125" s="37" t="str">
        <f>IF(AND(②解答入力!$D125&lt;&gt;"",②解答入力!M125&lt;&gt;""),IF(②解答入力!$D125=②解答入力!M125,1,0),"")</f>
        <v/>
      </c>
      <c r="M125" s="37" t="str">
        <f>IF(AND(②解答入力!$D125&lt;&gt;"",②解答入力!N125&lt;&gt;""),IF(②解答入力!$D125=②解答入力!N125,1,0),"")</f>
        <v/>
      </c>
      <c r="N125" s="37" t="str">
        <f>IF(AND(②解答入力!$D125&lt;&gt;"",②解答入力!O125&lt;&gt;""),IF(②解答入力!$D125=②解答入力!O125,1,0),"")</f>
        <v/>
      </c>
      <c r="O125" s="37" t="str">
        <f>IF(AND(②解答入力!$D125&lt;&gt;"",②解答入力!P125&lt;&gt;""),IF(②解答入力!$D125=②解答入力!P125,1,0),"")</f>
        <v/>
      </c>
      <c r="P125" s="37" t="str">
        <f>IF(AND(②解答入力!$D125&lt;&gt;"",②解答入力!Q125&lt;&gt;""),IF(②解答入力!$D125=②解答入力!Q125,1,0),"")</f>
        <v/>
      </c>
      <c r="Q125" s="37" t="str">
        <f>IF(AND(②解答入力!$D125&lt;&gt;"",②解答入力!R125&lt;&gt;""),IF(②解答入力!$D125=②解答入力!R125,1,0),"")</f>
        <v/>
      </c>
      <c r="R125" s="37" t="str">
        <f>IF(AND(②解答入力!$D125&lt;&gt;"",②解答入力!S125&lt;&gt;""),IF(②解答入力!$D125=②解答入力!S125,1,0),"")</f>
        <v/>
      </c>
      <c r="S125" s="37" t="str">
        <f>IF(AND(②解答入力!$D125&lt;&gt;"",②解答入力!T125&lt;&gt;""),IF(②解答入力!$D125=②解答入力!T125,1,0),"")</f>
        <v/>
      </c>
      <c r="T125" s="37" t="str">
        <f>IF(AND(②解答入力!$D125&lt;&gt;"",②解答入力!U125&lt;&gt;""),IF(②解答入力!$D125=②解答入力!U125,1,0),"")</f>
        <v/>
      </c>
      <c r="U125" s="37" t="str">
        <f>IF(AND(②解答入力!$D125&lt;&gt;"",②解答入力!V125&lt;&gt;""),IF(②解答入力!$D125=②解答入力!V125,1,0),"")</f>
        <v/>
      </c>
      <c r="V125" s="37" t="str">
        <f>IF(AND(②解答入力!$D125&lt;&gt;"",②解答入力!W125&lt;&gt;""),IF(②解答入力!$D125=②解答入力!W125,1,0),"")</f>
        <v/>
      </c>
      <c r="W125" s="37" t="str">
        <f>IF(AND(②解答入力!$D125&lt;&gt;"",②解答入力!X125&lt;&gt;""),IF(②解答入力!$D125=②解答入力!X125,1,0),"")</f>
        <v/>
      </c>
      <c r="X125" s="37" t="str">
        <f>IF(AND(②解答入力!$D125&lt;&gt;"",②解答入力!Y125&lt;&gt;""),IF(②解答入力!$D125=②解答入力!Y125,1,0),"")</f>
        <v/>
      </c>
      <c r="Y125" s="37" t="str">
        <f>IF(AND(②解答入力!$D125&lt;&gt;"",②解答入力!Z125&lt;&gt;""),IF(②解答入力!$D125=②解答入力!Z125,1,0),"")</f>
        <v/>
      </c>
      <c r="Z125" s="37" t="str">
        <f>IF(AND(②解答入力!$D125&lt;&gt;"",②解答入力!AA125&lt;&gt;""),IF(②解答入力!$D125=②解答入力!AA125,1,0),"")</f>
        <v/>
      </c>
      <c r="AA125" s="37" t="str">
        <f>IF(AND(②解答入力!$D125&lt;&gt;"",②解答入力!AB125&lt;&gt;""),IF(②解答入力!$D125=②解答入力!AB125,1,0),"")</f>
        <v/>
      </c>
      <c r="AB125" s="37" t="str">
        <f>IF(AND(②解答入力!$D125&lt;&gt;"",②解答入力!AC125&lt;&gt;""),IF(②解答入力!$D125=②解答入力!AC125,1,0),"")</f>
        <v/>
      </c>
      <c r="AC125" s="37" t="str">
        <f>IF(AND(②解答入力!$D125&lt;&gt;"",②解答入力!AD125&lt;&gt;""),IF(②解答入力!$D125=②解答入力!AD125,1,0),"")</f>
        <v/>
      </c>
      <c r="AD125" s="37" t="str">
        <f>IF(AND(②解答入力!$D125&lt;&gt;"",②解答入力!AE125&lt;&gt;""),IF(②解答入力!$D125=②解答入力!AE125,1,0),"")</f>
        <v/>
      </c>
      <c r="AE125" s="37" t="str">
        <f>IF(AND(②解答入力!$D125&lt;&gt;"",②解答入力!AF125&lt;&gt;""),IF(②解答入力!$D125=②解答入力!AF125,1,0),"")</f>
        <v/>
      </c>
      <c r="AF125" s="37" t="str">
        <f>IF(AND(②解答入力!$D125&lt;&gt;"",②解答入力!AG125&lt;&gt;""),IF(②解答入力!$D125=②解答入力!AG125,1,0),"")</f>
        <v/>
      </c>
      <c r="AG125" s="37" t="str">
        <f>IF(AND(②解答入力!$D125&lt;&gt;"",②解答入力!AH125&lt;&gt;""),IF(②解答入力!$D125=②解答入力!AH125,1,0),"")</f>
        <v/>
      </c>
      <c r="AH125" s="37" t="str">
        <f>IF(AND(②解答入力!$D125&lt;&gt;"",②解答入力!AI125&lt;&gt;""),IF(②解答入力!$D125=②解答入力!AI125,1,0),"")</f>
        <v/>
      </c>
      <c r="AI125" s="37" t="str">
        <f>IF(AND(②解答入力!$D125&lt;&gt;"",②解答入力!AJ125&lt;&gt;""),IF(②解答入力!$D125=②解答入力!AJ125,1,0),"")</f>
        <v/>
      </c>
      <c r="AJ125" s="70" t="str">
        <f>IF(AND(②解答入力!$D125&lt;&gt;"",②解答入力!AK125&lt;&gt;""),IF(②解答入力!$D125=②解答入力!AK125,1,0),"")</f>
        <v/>
      </c>
      <c r="AK125" s="37" t="str">
        <f>IF(AND(②解答入力!$D125&lt;&gt;"",②解答入力!AL125&lt;&gt;""),IF(②解答入力!$D125=②解答入力!AL125,1,0),"")</f>
        <v/>
      </c>
      <c r="AL125" s="37" t="str">
        <f>IF(AND(②解答入力!$D125&lt;&gt;"",②解答入力!AM125&lt;&gt;""),IF(②解答入力!$D125=②解答入力!AM125,1,0),"")</f>
        <v/>
      </c>
      <c r="AM125" s="37" t="str">
        <f>IF(AND(②解答入力!$D125&lt;&gt;"",②解答入力!AN125&lt;&gt;""),IF(②解答入力!$D125=②解答入力!AN125,1,0),"")</f>
        <v/>
      </c>
      <c r="AN125" s="37" t="str">
        <f>IF(AND(②解答入力!$D125&lt;&gt;"",②解答入力!AO125&lt;&gt;""),IF(②解答入力!$D125=②解答入力!AO125,1,0),"")</f>
        <v/>
      </c>
      <c r="AO125" s="37" t="str">
        <f>IF(AND(②解答入力!$D125&lt;&gt;"",②解答入力!AP125&lt;&gt;""),IF(②解答入力!$D125=②解答入力!AP125,1,0),"")</f>
        <v/>
      </c>
      <c r="AP125" s="70" t="str">
        <f>IF(AND(②解答入力!$D125&lt;&gt;"",②解答入力!AQ125&lt;&gt;""),IF(②解答入力!$D125=②解答入力!AQ125,1,0),"")</f>
        <v/>
      </c>
      <c r="AQ125" s="86" t="str">
        <f>IF(AND(②解答入力!$D125&lt;&gt;"",②解答入力!AR125&lt;&gt;""),IF(②解答入力!$D125=②解答入力!AR125,1,0),"")</f>
        <v/>
      </c>
      <c r="AR125" s="36">
        <f t="shared" si="4"/>
        <v>0</v>
      </c>
      <c r="AS125" s="37" t="e">
        <f t="shared" si="5"/>
        <v>#DIV/0!</v>
      </c>
      <c r="AT125" s="37">
        <f t="shared" si="6"/>
        <v>0</v>
      </c>
      <c r="AU125" s="56" t="e">
        <f t="shared" si="7"/>
        <v>#DIV/0!</v>
      </c>
    </row>
    <row r="126" spans="1:47" ht="15" customHeight="1">
      <c r="A126" s="493"/>
      <c r="B126" s="493" t="s">
        <v>151</v>
      </c>
      <c r="C126" s="107">
        <v>120</v>
      </c>
      <c r="D126" s="36" t="str">
        <f>IF(AND(②解答入力!$D126&lt;&gt;"",②解答入力!E126&lt;&gt;""),IF(②解答入力!$D126=②解答入力!E126,1,0),"")</f>
        <v/>
      </c>
      <c r="E126" s="37" t="str">
        <f>IF(AND(②解答入力!$D126&lt;&gt;"",②解答入力!F126&lt;&gt;""),IF(②解答入力!$D126=②解答入力!F126,1,0),"")</f>
        <v/>
      </c>
      <c r="F126" s="37" t="str">
        <f>IF(AND(②解答入力!$D126&lt;&gt;"",②解答入力!G126&lt;&gt;""),IF(②解答入力!$D126=②解答入力!G126,1,0),"")</f>
        <v/>
      </c>
      <c r="G126" s="37" t="str">
        <f>IF(AND(②解答入力!$D126&lt;&gt;"",②解答入力!H126&lt;&gt;""),IF(②解答入力!$D126=②解答入力!H126,1,0),"")</f>
        <v/>
      </c>
      <c r="H126" s="37" t="str">
        <f>IF(AND(②解答入力!$D126&lt;&gt;"",②解答入力!I126&lt;&gt;""),IF(②解答入力!$D126=②解答入力!I126,1,0),"")</f>
        <v/>
      </c>
      <c r="I126" s="37" t="str">
        <f>IF(AND(②解答入力!$D126&lt;&gt;"",②解答入力!J126&lt;&gt;""),IF(②解答入力!$D126=②解答入力!J126,1,0),"")</f>
        <v/>
      </c>
      <c r="J126" s="37" t="str">
        <f>IF(AND(②解答入力!$D126&lt;&gt;"",②解答入力!K126&lt;&gt;""),IF(②解答入力!$D126=②解答入力!K126,1,0),"")</f>
        <v/>
      </c>
      <c r="K126" s="37" t="str">
        <f>IF(AND(②解答入力!$D126&lt;&gt;"",②解答入力!L126&lt;&gt;""),IF(②解答入力!$D126=②解答入力!L126,1,0),"")</f>
        <v/>
      </c>
      <c r="L126" s="37" t="str">
        <f>IF(AND(②解答入力!$D126&lt;&gt;"",②解答入力!M126&lt;&gt;""),IF(②解答入力!$D126=②解答入力!M126,1,0),"")</f>
        <v/>
      </c>
      <c r="M126" s="37" t="str">
        <f>IF(AND(②解答入力!$D126&lt;&gt;"",②解答入力!N126&lt;&gt;""),IF(②解答入力!$D126=②解答入力!N126,1,0),"")</f>
        <v/>
      </c>
      <c r="N126" s="37" t="str">
        <f>IF(AND(②解答入力!$D126&lt;&gt;"",②解答入力!O126&lt;&gt;""),IF(②解答入力!$D126=②解答入力!O126,1,0),"")</f>
        <v/>
      </c>
      <c r="O126" s="37" t="str">
        <f>IF(AND(②解答入力!$D126&lt;&gt;"",②解答入力!P126&lt;&gt;""),IF(②解答入力!$D126=②解答入力!P126,1,0),"")</f>
        <v/>
      </c>
      <c r="P126" s="37" t="str">
        <f>IF(AND(②解答入力!$D126&lt;&gt;"",②解答入力!Q126&lt;&gt;""),IF(②解答入力!$D126=②解答入力!Q126,1,0),"")</f>
        <v/>
      </c>
      <c r="Q126" s="37" t="str">
        <f>IF(AND(②解答入力!$D126&lt;&gt;"",②解答入力!R126&lt;&gt;""),IF(②解答入力!$D126=②解答入力!R126,1,0),"")</f>
        <v/>
      </c>
      <c r="R126" s="37" t="str">
        <f>IF(AND(②解答入力!$D126&lt;&gt;"",②解答入力!S126&lt;&gt;""),IF(②解答入力!$D126=②解答入力!S126,1,0),"")</f>
        <v/>
      </c>
      <c r="S126" s="37" t="str">
        <f>IF(AND(②解答入力!$D126&lt;&gt;"",②解答入力!T126&lt;&gt;""),IF(②解答入力!$D126=②解答入力!T126,1,0),"")</f>
        <v/>
      </c>
      <c r="T126" s="37" t="str">
        <f>IF(AND(②解答入力!$D126&lt;&gt;"",②解答入力!U126&lt;&gt;""),IF(②解答入力!$D126=②解答入力!U126,1,0),"")</f>
        <v/>
      </c>
      <c r="U126" s="37" t="str">
        <f>IF(AND(②解答入力!$D126&lt;&gt;"",②解答入力!V126&lt;&gt;""),IF(②解答入力!$D126=②解答入力!V126,1,0),"")</f>
        <v/>
      </c>
      <c r="V126" s="37" t="str">
        <f>IF(AND(②解答入力!$D126&lt;&gt;"",②解答入力!W126&lt;&gt;""),IF(②解答入力!$D126=②解答入力!W126,1,0),"")</f>
        <v/>
      </c>
      <c r="W126" s="37" t="str">
        <f>IF(AND(②解答入力!$D126&lt;&gt;"",②解答入力!X126&lt;&gt;""),IF(②解答入力!$D126=②解答入力!X126,1,0),"")</f>
        <v/>
      </c>
      <c r="X126" s="37" t="str">
        <f>IF(AND(②解答入力!$D126&lt;&gt;"",②解答入力!Y126&lt;&gt;""),IF(②解答入力!$D126=②解答入力!Y126,1,0),"")</f>
        <v/>
      </c>
      <c r="Y126" s="37" t="str">
        <f>IF(AND(②解答入力!$D126&lt;&gt;"",②解答入力!Z126&lt;&gt;""),IF(②解答入力!$D126=②解答入力!Z126,1,0),"")</f>
        <v/>
      </c>
      <c r="Z126" s="37" t="str">
        <f>IF(AND(②解答入力!$D126&lt;&gt;"",②解答入力!AA126&lt;&gt;""),IF(②解答入力!$D126=②解答入力!AA126,1,0),"")</f>
        <v/>
      </c>
      <c r="AA126" s="37" t="str">
        <f>IF(AND(②解答入力!$D126&lt;&gt;"",②解答入力!AB126&lt;&gt;""),IF(②解答入力!$D126=②解答入力!AB126,1,0),"")</f>
        <v/>
      </c>
      <c r="AB126" s="37" t="str">
        <f>IF(AND(②解答入力!$D126&lt;&gt;"",②解答入力!AC126&lt;&gt;""),IF(②解答入力!$D126=②解答入力!AC126,1,0),"")</f>
        <v/>
      </c>
      <c r="AC126" s="37" t="str">
        <f>IF(AND(②解答入力!$D126&lt;&gt;"",②解答入力!AD126&lt;&gt;""),IF(②解答入力!$D126=②解答入力!AD126,1,0),"")</f>
        <v/>
      </c>
      <c r="AD126" s="37" t="str">
        <f>IF(AND(②解答入力!$D126&lt;&gt;"",②解答入力!AE126&lt;&gt;""),IF(②解答入力!$D126=②解答入力!AE126,1,0),"")</f>
        <v/>
      </c>
      <c r="AE126" s="37" t="str">
        <f>IF(AND(②解答入力!$D126&lt;&gt;"",②解答入力!AF126&lt;&gt;""),IF(②解答入力!$D126=②解答入力!AF126,1,0),"")</f>
        <v/>
      </c>
      <c r="AF126" s="37" t="str">
        <f>IF(AND(②解答入力!$D126&lt;&gt;"",②解答入力!AG126&lt;&gt;""),IF(②解答入力!$D126=②解答入力!AG126,1,0),"")</f>
        <v/>
      </c>
      <c r="AG126" s="37" t="str">
        <f>IF(AND(②解答入力!$D126&lt;&gt;"",②解答入力!AH126&lt;&gt;""),IF(②解答入力!$D126=②解答入力!AH126,1,0),"")</f>
        <v/>
      </c>
      <c r="AH126" s="37" t="str">
        <f>IF(AND(②解答入力!$D126&lt;&gt;"",②解答入力!AI126&lt;&gt;""),IF(②解答入力!$D126=②解答入力!AI126,1,0),"")</f>
        <v/>
      </c>
      <c r="AI126" s="37" t="str">
        <f>IF(AND(②解答入力!$D126&lt;&gt;"",②解答入力!AJ126&lt;&gt;""),IF(②解答入力!$D126=②解答入力!AJ126,1,0),"")</f>
        <v/>
      </c>
      <c r="AJ126" s="70" t="str">
        <f>IF(AND(②解答入力!$D126&lt;&gt;"",②解答入力!AK126&lt;&gt;""),IF(②解答入力!$D126=②解答入力!AK126,1,0),"")</f>
        <v/>
      </c>
      <c r="AK126" s="37" t="str">
        <f>IF(AND(②解答入力!$D126&lt;&gt;"",②解答入力!AL126&lt;&gt;""),IF(②解答入力!$D126=②解答入力!AL126,1,0),"")</f>
        <v/>
      </c>
      <c r="AL126" s="37" t="str">
        <f>IF(AND(②解答入力!$D126&lt;&gt;"",②解答入力!AM126&lt;&gt;""),IF(②解答入力!$D126=②解答入力!AM126,1,0),"")</f>
        <v/>
      </c>
      <c r="AM126" s="37" t="str">
        <f>IF(AND(②解答入力!$D126&lt;&gt;"",②解答入力!AN126&lt;&gt;""),IF(②解答入力!$D126=②解答入力!AN126,1,0),"")</f>
        <v/>
      </c>
      <c r="AN126" s="37" t="str">
        <f>IF(AND(②解答入力!$D126&lt;&gt;"",②解答入力!AO126&lt;&gt;""),IF(②解答入力!$D126=②解答入力!AO126,1,0),"")</f>
        <v/>
      </c>
      <c r="AO126" s="37" t="str">
        <f>IF(AND(②解答入力!$D126&lt;&gt;"",②解答入力!AP126&lt;&gt;""),IF(②解答入力!$D126=②解答入力!AP126,1,0),"")</f>
        <v/>
      </c>
      <c r="AP126" s="70" t="str">
        <f>IF(AND(②解答入力!$D126&lt;&gt;"",②解答入力!AQ126&lt;&gt;""),IF(②解答入力!$D126=②解答入力!AQ126,1,0),"")</f>
        <v/>
      </c>
      <c r="AQ126" s="86" t="str">
        <f>IF(AND(②解答入力!$D126&lt;&gt;"",②解答入力!AR126&lt;&gt;""),IF(②解答入力!$D126=②解答入力!AR126,1,0),"")</f>
        <v/>
      </c>
      <c r="AR126" s="36">
        <f t="shared" si="4"/>
        <v>0</v>
      </c>
      <c r="AS126" s="37" t="e">
        <f t="shared" si="5"/>
        <v>#DIV/0!</v>
      </c>
      <c r="AT126" s="37">
        <f t="shared" si="6"/>
        <v>0</v>
      </c>
      <c r="AU126" s="56" t="e">
        <f t="shared" si="7"/>
        <v>#DIV/0!</v>
      </c>
    </row>
    <row r="127" spans="1:47" ht="15" customHeight="1">
      <c r="A127" s="493"/>
      <c r="B127" s="493"/>
      <c r="C127" s="107">
        <v>121</v>
      </c>
      <c r="D127" s="36" t="str">
        <f>IF(AND(②解答入力!$D127&lt;&gt;"",②解答入力!E127&lt;&gt;""),IF(②解答入力!$D127=②解答入力!E127,1,0),"")</f>
        <v/>
      </c>
      <c r="E127" s="37" t="str">
        <f>IF(AND(②解答入力!$D127&lt;&gt;"",②解答入力!F127&lt;&gt;""),IF(②解答入力!$D127=②解答入力!F127,1,0),"")</f>
        <v/>
      </c>
      <c r="F127" s="37" t="str">
        <f>IF(AND(②解答入力!$D127&lt;&gt;"",②解答入力!G127&lt;&gt;""),IF(②解答入力!$D127=②解答入力!G127,1,0),"")</f>
        <v/>
      </c>
      <c r="G127" s="37" t="str">
        <f>IF(AND(②解答入力!$D127&lt;&gt;"",②解答入力!H127&lt;&gt;""),IF(②解答入力!$D127=②解答入力!H127,1,0),"")</f>
        <v/>
      </c>
      <c r="H127" s="37" t="str">
        <f>IF(AND(②解答入力!$D127&lt;&gt;"",②解答入力!I127&lt;&gt;""),IF(②解答入力!$D127=②解答入力!I127,1,0),"")</f>
        <v/>
      </c>
      <c r="I127" s="37" t="str">
        <f>IF(AND(②解答入力!$D127&lt;&gt;"",②解答入力!J127&lt;&gt;""),IF(②解答入力!$D127=②解答入力!J127,1,0),"")</f>
        <v/>
      </c>
      <c r="J127" s="37" t="str">
        <f>IF(AND(②解答入力!$D127&lt;&gt;"",②解答入力!K127&lt;&gt;""),IF(②解答入力!$D127=②解答入力!K127,1,0),"")</f>
        <v/>
      </c>
      <c r="K127" s="37" t="str">
        <f>IF(AND(②解答入力!$D127&lt;&gt;"",②解答入力!L127&lt;&gt;""),IF(②解答入力!$D127=②解答入力!L127,1,0),"")</f>
        <v/>
      </c>
      <c r="L127" s="37" t="str">
        <f>IF(AND(②解答入力!$D127&lt;&gt;"",②解答入力!M127&lt;&gt;""),IF(②解答入力!$D127=②解答入力!M127,1,0),"")</f>
        <v/>
      </c>
      <c r="M127" s="37" t="str">
        <f>IF(AND(②解答入力!$D127&lt;&gt;"",②解答入力!N127&lt;&gt;""),IF(②解答入力!$D127=②解答入力!N127,1,0),"")</f>
        <v/>
      </c>
      <c r="N127" s="37" t="str">
        <f>IF(AND(②解答入力!$D127&lt;&gt;"",②解答入力!O127&lt;&gt;""),IF(②解答入力!$D127=②解答入力!O127,1,0),"")</f>
        <v/>
      </c>
      <c r="O127" s="37" t="str">
        <f>IF(AND(②解答入力!$D127&lt;&gt;"",②解答入力!P127&lt;&gt;""),IF(②解答入力!$D127=②解答入力!P127,1,0),"")</f>
        <v/>
      </c>
      <c r="P127" s="37" t="str">
        <f>IF(AND(②解答入力!$D127&lt;&gt;"",②解答入力!Q127&lt;&gt;""),IF(②解答入力!$D127=②解答入力!Q127,1,0),"")</f>
        <v/>
      </c>
      <c r="Q127" s="37" t="str">
        <f>IF(AND(②解答入力!$D127&lt;&gt;"",②解答入力!R127&lt;&gt;""),IF(②解答入力!$D127=②解答入力!R127,1,0),"")</f>
        <v/>
      </c>
      <c r="R127" s="37" t="str">
        <f>IF(AND(②解答入力!$D127&lt;&gt;"",②解答入力!S127&lt;&gt;""),IF(②解答入力!$D127=②解答入力!S127,1,0),"")</f>
        <v/>
      </c>
      <c r="S127" s="37" t="str">
        <f>IF(AND(②解答入力!$D127&lt;&gt;"",②解答入力!T127&lt;&gt;""),IF(②解答入力!$D127=②解答入力!T127,1,0),"")</f>
        <v/>
      </c>
      <c r="T127" s="37" t="str">
        <f>IF(AND(②解答入力!$D127&lt;&gt;"",②解答入力!U127&lt;&gt;""),IF(②解答入力!$D127=②解答入力!U127,1,0),"")</f>
        <v/>
      </c>
      <c r="U127" s="37" t="str">
        <f>IF(AND(②解答入力!$D127&lt;&gt;"",②解答入力!V127&lt;&gt;""),IF(②解答入力!$D127=②解答入力!V127,1,0),"")</f>
        <v/>
      </c>
      <c r="V127" s="37" t="str">
        <f>IF(AND(②解答入力!$D127&lt;&gt;"",②解答入力!W127&lt;&gt;""),IF(②解答入力!$D127=②解答入力!W127,1,0),"")</f>
        <v/>
      </c>
      <c r="W127" s="37" t="str">
        <f>IF(AND(②解答入力!$D127&lt;&gt;"",②解答入力!X127&lt;&gt;""),IF(②解答入力!$D127=②解答入力!X127,1,0),"")</f>
        <v/>
      </c>
      <c r="X127" s="37" t="str">
        <f>IF(AND(②解答入力!$D127&lt;&gt;"",②解答入力!Y127&lt;&gt;""),IF(②解答入力!$D127=②解答入力!Y127,1,0),"")</f>
        <v/>
      </c>
      <c r="Y127" s="37" t="str">
        <f>IF(AND(②解答入力!$D127&lt;&gt;"",②解答入力!Z127&lt;&gt;""),IF(②解答入力!$D127=②解答入力!Z127,1,0),"")</f>
        <v/>
      </c>
      <c r="Z127" s="37" t="str">
        <f>IF(AND(②解答入力!$D127&lt;&gt;"",②解答入力!AA127&lt;&gt;""),IF(②解答入力!$D127=②解答入力!AA127,1,0),"")</f>
        <v/>
      </c>
      <c r="AA127" s="37" t="str">
        <f>IF(AND(②解答入力!$D127&lt;&gt;"",②解答入力!AB127&lt;&gt;""),IF(②解答入力!$D127=②解答入力!AB127,1,0),"")</f>
        <v/>
      </c>
      <c r="AB127" s="37" t="str">
        <f>IF(AND(②解答入力!$D127&lt;&gt;"",②解答入力!AC127&lt;&gt;""),IF(②解答入力!$D127=②解答入力!AC127,1,0),"")</f>
        <v/>
      </c>
      <c r="AC127" s="37" t="str">
        <f>IF(AND(②解答入力!$D127&lt;&gt;"",②解答入力!AD127&lt;&gt;""),IF(②解答入力!$D127=②解答入力!AD127,1,0),"")</f>
        <v/>
      </c>
      <c r="AD127" s="37" t="str">
        <f>IF(AND(②解答入力!$D127&lt;&gt;"",②解答入力!AE127&lt;&gt;""),IF(②解答入力!$D127=②解答入力!AE127,1,0),"")</f>
        <v/>
      </c>
      <c r="AE127" s="37" t="str">
        <f>IF(AND(②解答入力!$D127&lt;&gt;"",②解答入力!AF127&lt;&gt;""),IF(②解答入力!$D127=②解答入力!AF127,1,0),"")</f>
        <v/>
      </c>
      <c r="AF127" s="37" t="str">
        <f>IF(AND(②解答入力!$D127&lt;&gt;"",②解答入力!AG127&lt;&gt;""),IF(②解答入力!$D127=②解答入力!AG127,1,0),"")</f>
        <v/>
      </c>
      <c r="AG127" s="37" t="str">
        <f>IF(AND(②解答入力!$D127&lt;&gt;"",②解答入力!AH127&lt;&gt;""),IF(②解答入力!$D127=②解答入力!AH127,1,0),"")</f>
        <v/>
      </c>
      <c r="AH127" s="37" t="str">
        <f>IF(AND(②解答入力!$D127&lt;&gt;"",②解答入力!AI127&lt;&gt;""),IF(②解答入力!$D127=②解答入力!AI127,1,0),"")</f>
        <v/>
      </c>
      <c r="AI127" s="37" t="str">
        <f>IF(AND(②解答入力!$D127&lt;&gt;"",②解答入力!AJ127&lt;&gt;""),IF(②解答入力!$D127=②解答入力!AJ127,1,0),"")</f>
        <v/>
      </c>
      <c r="AJ127" s="70" t="str">
        <f>IF(AND(②解答入力!$D127&lt;&gt;"",②解答入力!AK127&lt;&gt;""),IF(②解答入力!$D127=②解答入力!AK127,1,0),"")</f>
        <v/>
      </c>
      <c r="AK127" s="37" t="str">
        <f>IF(AND(②解答入力!$D127&lt;&gt;"",②解答入力!AL127&lt;&gt;""),IF(②解答入力!$D127=②解答入力!AL127,1,0),"")</f>
        <v/>
      </c>
      <c r="AL127" s="37" t="str">
        <f>IF(AND(②解答入力!$D127&lt;&gt;"",②解答入力!AM127&lt;&gt;""),IF(②解答入力!$D127=②解答入力!AM127,1,0),"")</f>
        <v/>
      </c>
      <c r="AM127" s="37" t="str">
        <f>IF(AND(②解答入力!$D127&lt;&gt;"",②解答入力!AN127&lt;&gt;""),IF(②解答入力!$D127=②解答入力!AN127,1,0),"")</f>
        <v/>
      </c>
      <c r="AN127" s="37" t="str">
        <f>IF(AND(②解答入力!$D127&lt;&gt;"",②解答入力!AO127&lt;&gt;""),IF(②解答入力!$D127=②解答入力!AO127,1,0),"")</f>
        <v/>
      </c>
      <c r="AO127" s="37" t="str">
        <f>IF(AND(②解答入力!$D127&lt;&gt;"",②解答入力!AP127&lt;&gt;""),IF(②解答入力!$D127=②解答入力!AP127,1,0),"")</f>
        <v/>
      </c>
      <c r="AP127" s="70" t="str">
        <f>IF(AND(②解答入力!$D127&lt;&gt;"",②解答入力!AQ127&lt;&gt;""),IF(②解答入力!$D127=②解答入力!AQ127,1,0),"")</f>
        <v/>
      </c>
      <c r="AQ127" s="86" t="str">
        <f>IF(AND(②解答入力!$D127&lt;&gt;"",②解答入力!AR127&lt;&gt;""),IF(②解答入力!$D127=②解答入力!AR127,1,0),"")</f>
        <v/>
      </c>
      <c r="AR127" s="36">
        <f t="shared" si="4"/>
        <v>0</v>
      </c>
      <c r="AS127" s="37" t="e">
        <f t="shared" si="5"/>
        <v>#DIV/0!</v>
      </c>
      <c r="AT127" s="37">
        <f t="shared" si="6"/>
        <v>0</v>
      </c>
      <c r="AU127" s="56" t="e">
        <f t="shared" si="7"/>
        <v>#DIV/0!</v>
      </c>
    </row>
    <row r="128" spans="1:47" ht="15" customHeight="1">
      <c r="A128" s="493"/>
      <c r="B128" s="493"/>
      <c r="C128" s="107">
        <v>122</v>
      </c>
      <c r="D128" s="36" t="str">
        <f>IF(AND(②解答入力!$D128&lt;&gt;"",②解答入力!E128&lt;&gt;""),IF(②解答入力!$D128=②解答入力!E128,1,0),"")</f>
        <v/>
      </c>
      <c r="E128" s="37" t="str">
        <f>IF(AND(②解答入力!$D128&lt;&gt;"",②解答入力!F128&lt;&gt;""),IF(②解答入力!$D128=②解答入力!F128,1,0),"")</f>
        <v/>
      </c>
      <c r="F128" s="37" t="str">
        <f>IF(AND(②解答入力!$D128&lt;&gt;"",②解答入力!G128&lt;&gt;""),IF(②解答入力!$D128=②解答入力!G128,1,0),"")</f>
        <v/>
      </c>
      <c r="G128" s="37" t="str">
        <f>IF(AND(②解答入力!$D128&lt;&gt;"",②解答入力!H128&lt;&gt;""),IF(②解答入力!$D128=②解答入力!H128,1,0),"")</f>
        <v/>
      </c>
      <c r="H128" s="37" t="str">
        <f>IF(AND(②解答入力!$D128&lt;&gt;"",②解答入力!I128&lt;&gt;""),IF(②解答入力!$D128=②解答入力!I128,1,0),"")</f>
        <v/>
      </c>
      <c r="I128" s="37" t="str">
        <f>IF(AND(②解答入力!$D128&lt;&gt;"",②解答入力!J128&lt;&gt;""),IF(②解答入力!$D128=②解答入力!J128,1,0),"")</f>
        <v/>
      </c>
      <c r="J128" s="37" t="str">
        <f>IF(AND(②解答入力!$D128&lt;&gt;"",②解答入力!K128&lt;&gt;""),IF(②解答入力!$D128=②解答入力!K128,1,0),"")</f>
        <v/>
      </c>
      <c r="K128" s="37" t="str">
        <f>IF(AND(②解答入力!$D128&lt;&gt;"",②解答入力!L128&lt;&gt;""),IF(②解答入力!$D128=②解答入力!L128,1,0),"")</f>
        <v/>
      </c>
      <c r="L128" s="37" t="str">
        <f>IF(AND(②解答入力!$D128&lt;&gt;"",②解答入力!M128&lt;&gt;""),IF(②解答入力!$D128=②解答入力!M128,1,0),"")</f>
        <v/>
      </c>
      <c r="M128" s="37" t="str">
        <f>IF(AND(②解答入力!$D128&lt;&gt;"",②解答入力!N128&lt;&gt;""),IF(②解答入力!$D128=②解答入力!N128,1,0),"")</f>
        <v/>
      </c>
      <c r="N128" s="37" t="str">
        <f>IF(AND(②解答入力!$D128&lt;&gt;"",②解答入力!O128&lt;&gt;""),IF(②解答入力!$D128=②解答入力!O128,1,0),"")</f>
        <v/>
      </c>
      <c r="O128" s="37" t="str">
        <f>IF(AND(②解答入力!$D128&lt;&gt;"",②解答入力!P128&lt;&gt;""),IF(②解答入力!$D128=②解答入力!P128,1,0),"")</f>
        <v/>
      </c>
      <c r="P128" s="37" t="str">
        <f>IF(AND(②解答入力!$D128&lt;&gt;"",②解答入力!Q128&lt;&gt;""),IF(②解答入力!$D128=②解答入力!Q128,1,0),"")</f>
        <v/>
      </c>
      <c r="Q128" s="37" t="str">
        <f>IF(AND(②解答入力!$D128&lt;&gt;"",②解答入力!R128&lt;&gt;""),IF(②解答入力!$D128=②解答入力!R128,1,0),"")</f>
        <v/>
      </c>
      <c r="R128" s="37" t="str">
        <f>IF(AND(②解答入力!$D128&lt;&gt;"",②解答入力!S128&lt;&gt;""),IF(②解答入力!$D128=②解答入力!S128,1,0),"")</f>
        <v/>
      </c>
      <c r="S128" s="37" t="str">
        <f>IF(AND(②解答入力!$D128&lt;&gt;"",②解答入力!T128&lt;&gt;""),IF(②解答入力!$D128=②解答入力!T128,1,0),"")</f>
        <v/>
      </c>
      <c r="T128" s="37" t="str">
        <f>IF(AND(②解答入力!$D128&lt;&gt;"",②解答入力!U128&lt;&gt;""),IF(②解答入力!$D128=②解答入力!U128,1,0),"")</f>
        <v/>
      </c>
      <c r="U128" s="37" t="str">
        <f>IF(AND(②解答入力!$D128&lt;&gt;"",②解答入力!V128&lt;&gt;""),IF(②解答入力!$D128=②解答入力!V128,1,0),"")</f>
        <v/>
      </c>
      <c r="V128" s="37" t="str">
        <f>IF(AND(②解答入力!$D128&lt;&gt;"",②解答入力!W128&lt;&gt;""),IF(②解答入力!$D128=②解答入力!W128,1,0),"")</f>
        <v/>
      </c>
      <c r="W128" s="37" t="str">
        <f>IF(AND(②解答入力!$D128&lt;&gt;"",②解答入力!X128&lt;&gt;""),IF(②解答入力!$D128=②解答入力!X128,1,0),"")</f>
        <v/>
      </c>
      <c r="X128" s="37" t="str">
        <f>IF(AND(②解答入力!$D128&lt;&gt;"",②解答入力!Y128&lt;&gt;""),IF(②解答入力!$D128=②解答入力!Y128,1,0),"")</f>
        <v/>
      </c>
      <c r="Y128" s="37" t="str">
        <f>IF(AND(②解答入力!$D128&lt;&gt;"",②解答入力!Z128&lt;&gt;""),IF(②解答入力!$D128=②解答入力!Z128,1,0),"")</f>
        <v/>
      </c>
      <c r="Z128" s="37" t="str">
        <f>IF(AND(②解答入力!$D128&lt;&gt;"",②解答入力!AA128&lt;&gt;""),IF(②解答入力!$D128=②解答入力!AA128,1,0),"")</f>
        <v/>
      </c>
      <c r="AA128" s="37" t="str">
        <f>IF(AND(②解答入力!$D128&lt;&gt;"",②解答入力!AB128&lt;&gt;""),IF(②解答入力!$D128=②解答入力!AB128,1,0),"")</f>
        <v/>
      </c>
      <c r="AB128" s="37" t="str">
        <f>IF(AND(②解答入力!$D128&lt;&gt;"",②解答入力!AC128&lt;&gt;""),IF(②解答入力!$D128=②解答入力!AC128,1,0),"")</f>
        <v/>
      </c>
      <c r="AC128" s="37" t="str">
        <f>IF(AND(②解答入力!$D128&lt;&gt;"",②解答入力!AD128&lt;&gt;""),IF(②解答入力!$D128=②解答入力!AD128,1,0),"")</f>
        <v/>
      </c>
      <c r="AD128" s="37" t="str">
        <f>IF(AND(②解答入力!$D128&lt;&gt;"",②解答入力!AE128&lt;&gt;""),IF(②解答入力!$D128=②解答入力!AE128,1,0),"")</f>
        <v/>
      </c>
      <c r="AE128" s="37" t="str">
        <f>IF(AND(②解答入力!$D128&lt;&gt;"",②解答入力!AF128&lt;&gt;""),IF(②解答入力!$D128=②解答入力!AF128,1,0),"")</f>
        <v/>
      </c>
      <c r="AF128" s="37" t="str">
        <f>IF(AND(②解答入力!$D128&lt;&gt;"",②解答入力!AG128&lt;&gt;""),IF(②解答入力!$D128=②解答入力!AG128,1,0),"")</f>
        <v/>
      </c>
      <c r="AG128" s="37" t="str">
        <f>IF(AND(②解答入力!$D128&lt;&gt;"",②解答入力!AH128&lt;&gt;""),IF(②解答入力!$D128=②解答入力!AH128,1,0),"")</f>
        <v/>
      </c>
      <c r="AH128" s="37" t="str">
        <f>IF(AND(②解答入力!$D128&lt;&gt;"",②解答入力!AI128&lt;&gt;""),IF(②解答入力!$D128=②解答入力!AI128,1,0),"")</f>
        <v/>
      </c>
      <c r="AI128" s="37" t="str">
        <f>IF(AND(②解答入力!$D128&lt;&gt;"",②解答入力!AJ128&lt;&gt;""),IF(②解答入力!$D128=②解答入力!AJ128,1,0),"")</f>
        <v/>
      </c>
      <c r="AJ128" s="70" t="str">
        <f>IF(AND(②解答入力!$D128&lt;&gt;"",②解答入力!AK128&lt;&gt;""),IF(②解答入力!$D128=②解答入力!AK128,1,0),"")</f>
        <v/>
      </c>
      <c r="AK128" s="37" t="str">
        <f>IF(AND(②解答入力!$D128&lt;&gt;"",②解答入力!AL128&lt;&gt;""),IF(②解答入力!$D128=②解答入力!AL128,1,0),"")</f>
        <v/>
      </c>
      <c r="AL128" s="37" t="str">
        <f>IF(AND(②解答入力!$D128&lt;&gt;"",②解答入力!AM128&lt;&gt;""),IF(②解答入力!$D128=②解答入力!AM128,1,0),"")</f>
        <v/>
      </c>
      <c r="AM128" s="37" t="str">
        <f>IF(AND(②解答入力!$D128&lt;&gt;"",②解答入力!AN128&lt;&gt;""),IF(②解答入力!$D128=②解答入力!AN128,1,0),"")</f>
        <v/>
      </c>
      <c r="AN128" s="37" t="str">
        <f>IF(AND(②解答入力!$D128&lt;&gt;"",②解答入力!AO128&lt;&gt;""),IF(②解答入力!$D128=②解答入力!AO128,1,0),"")</f>
        <v/>
      </c>
      <c r="AO128" s="37" t="str">
        <f>IF(AND(②解答入力!$D128&lt;&gt;"",②解答入力!AP128&lt;&gt;""),IF(②解答入力!$D128=②解答入力!AP128,1,0),"")</f>
        <v/>
      </c>
      <c r="AP128" s="70" t="str">
        <f>IF(AND(②解答入力!$D128&lt;&gt;"",②解答入力!AQ128&lt;&gt;""),IF(②解答入力!$D128=②解答入力!AQ128,1,0),"")</f>
        <v/>
      </c>
      <c r="AQ128" s="86" t="str">
        <f>IF(AND(②解答入力!$D128&lt;&gt;"",②解答入力!AR128&lt;&gt;""),IF(②解答入力!$D128=②解答入力!AR128,1,0),"")</f>
        <v/>
      </c>
      <c r="AR128" s="36">
        <f t="shared" si="4"/>
        <v>0</v>
      </c>
      <c r="AS128" s="37" t="e">
        <f t="shared" si="5"/>
        <v>#DIV/0!</v>
      </c>
      <c r="AT128" s="37">
        <f t="shared" si="6"/>
        <v>0</v>
      </c>
      <c r="AU128" s="56" t="e">
        <f t="shared" si="7"/>
        <v>#DIV/0!</v>
      </c>
    </row>
    <row r="129" spans="1:47" ht="15" customHeight="1">
      <c r="A129" s="493"/>
      <c r="B129" s="493" t="s">
        <v>152</v>
      </c>
      <c r="C129" s="107">
        <v>123</v>
      </c>
      <c r="D129" s="36" t="str">
        <f>IF(AND(②解答入力!$D129&lt;&gt;"",②解答入力!E129&lt;&gt;""),IF(②解答入力!$D129=②解答入力!E129,1,0),"")</f>
        <v/>
      </c>
      <c r="E129" s="37" t="str">
        <f>IF(AND(②解答入力!$D129&lt;&gt;"",②解答入力!F129&lt;&gt;""),IF(②解答入力!$D129=②解答入力!F129,1,0),"")</f>
        <v/>
      </c>
      <c r="F129" s="37" t="str">
        <f>IF(AND(②解答入力!$D129&lt;&gt;"",②解答入力!G129&lt;&gt;""),IF(②解答入力!$D129=②解答入力!G129,1,0),"")</f>
        <v/>
      </c>
      <c r="G129" s="37" t="str">
        <f>IF(AND(②解答入力!$D129&lt;&gt;"",②解答入力!H129&lt;&gt;""),IF(②解答入力!$D129=②解答入力!H129,1,0),"")</f>
        <v/>
      </c>
      <c r="H129" s="37" t="str">
        <f>IF(AND(②解答入力!$D129&lt;&gt;"",②解答入力!I129&lt;&gt;""),IF(②解答入力!$D129=②解答入力!I129,1,0),"")</f>
        <v/>
      </c>
      <c r="I129" s="37" t="str">
        <f>IF(AND(②解答入力!$D129&lt;&gt;"",②解答入力!J129&lt;&gt;""),IF(②解答入力!$D129=②解答入力!J129,1,0),"")</f>
        <v/>
      </c>
      <c r="J129" s="37" t="str">
        <f>IF(AND(②解答入力!$D129&lt;&gt;"",②解答入力!K129&lt;&gt;""),IF(②解答入力!$D129=②解答入力!K129,1,0),"")</f>
        <v/>
      </c>
      <c r="K129" s="37" t="str">
        <f>IF(AND(②解答入力!$D129&lt;&gt;"",②解答入力!L129&lt;&gt;""),IF(②解答入力!$D129=②解答入力!L129,1,0),"")</f>
        <v/>
      </c>
      <c r="L129" s="37" t="str">
        <f>IF(AND(②解答入力!$D129&lt;&gt;"",②解答入力!M129&lt;&gt;""),IF(②解答入力!$D129=②解答入力!M129,1,0),"")</f>
        <v/>
      </c>
      <c r="M129" s="37" t="str">
        <f>IF(AND(②解答入力!$D129&lt;&gt;"",②解答入力!N129&lt;&gt;""),IF(②解答入力!$D129=②解答入力!N129,1,0),"")</f>
        <v/>
      </c>
      <c r="N129" s="37" t="str">
        <f>IF(AND(②解答入力!$D129&lt;&gt;"",②解答入力!O129&lt;&gt;""),IF(②解答入力!$D129=②解答入力!O129,1,0),"")</f>
        <v/>
      </c>
      <c r="O129" s="37" t="str">
        <f>IF(AND(②解答入力!$D129&lt;&gt;"",②解答入力!P129&lt;&gt;""),IF(②解答入力!$D129=②解答入力!P129,1,0),"")</f>
        <v/>
      </c>
      <c r="P129" s="37" t="str">
        <f>IF(AND(②解答入力!$D129&lt;&gt;"",②解答入力!Q129&lt;&gt;""),IF(②解答入力!$D129=②解答入力!Q129,1,0),"")</f>
        <v/>
      </c>
      <c r="Q129" s="37" t="str">
        <f>IF(AND(②解答入力!$D129&lt;&gt;"",②解答入力!R129&lt;&gt;""),IF(②解答入力!$D129=②解答入力!R129,1,0),"")</f>
        <v/>
      </c>
      <c r="R129" s="37" t="str">
        <f>IF(AND(②解答入力!$D129&lt;&gt;"",②解答入力!S129&lt;&gt;""),IF(②解答入力!$D129=②解答入力!S129,1,0),"")</f>
        <v/>
      </c>
      <c r="S129" s="37" t="str">
        <f>IF(AND(②解答入力!$D129&lt;&gt;"",②解答入力!T129&lt;&gt;""),IF(②解答入力!$D129=②解答入力!T129,1,0),"")</f>
        <v/>
      </c>
      <c r="T129" s="37" t="str">
        <f>IF(AND(②解答入力!$D129&lt;&gt;"",②解答入力!U129&lt;&gt;""),IF(②解答入力!$D129=②解答入力!U129,1,0),"")</f>
        <v/>
      </c>
      <c r="U129" s="37" t="str">
        <f>IF(AND(②解答入力!$D129&lt;&gt;"",②解答入力!V129&lt;&gt;""),IF(②解答入力!$D129=②解答入力!V129,1,0),"")</f>
        <v/>
      </c>
      <c r="V129" s="37" t="str">
        <f>IF(AND(②解答入力!$D129&lt;&gt;"",②解答入力!W129&lt;&gt;""),IF(②解答入力!$D129=②解答入力!W129,1,0),"")</f>
        <v/>
      </c>
      <c r="W129" s="37" t="str">
        <f>IF(AND(②解答入力!$D129&lt;&gt;"",②解答入力!X129&lt;&gt;""),IF(②解答入力!$D129=②解答入力!X129,1,0),"")</f>
        <v/>
      </c>
      <c r="X129" s="37" t="str">
        <f>IF(AND(②解答入力!$D129&lt;&gt;"",②解答入力!Y129&lt;&gt;""),IF(②解答入力!$D129=②解答入力!Y129,1,0),"")</f>
        <v/>
      </c>
      <c r="Y129" s="37" t="str">
        <f>IF(AND(②解答入力!$D129&lt;&gt;"",②解答入力!Z129&lt;&gt;""),IF(②解答入力!$D129=②解答入力!Z129,1,0),"")</f>
        <v/>
      </c>
      <c r="Z129" s="37" t="str">
        <f>IF(AND(②解答入力!$D129&lt;&gt;"",②解答入力!AA129&lt;&gt;""),IF(②解答入力!$D129=②解答入力!AA129,1,0),"")</f>
        <v/>
      </c>
      <c r="AA129" s="37" t="str">
        <f>IF(AND(②解答入力!$D129&lt;&gt;"",②解答入力!AB129&lt;&gt;""),IF(②解答入力!$D129=②解答入力!AB129,1,0),"")</f>
        <v/>
      </c>
      <c r="AB129" s="37" t="str">
        <f>IF(AND(②解答入力!$D129&lt;&gt;"",②解答入力!AC129&lt;&gt;""),IF(②解答入力!$D129=②解答入力!AC129,1,0),"")</f>
        <v/>
      </c>
      <c r="AC129" s="37" t="str">
        <f>IF(AND(②解答入力!$D129&lt;&gt;"",②解答入力!AD129&lt;&gt;""),IF(②解答入力!$D129=②解答入力!AD129,1,0),"")</f>
        <v/>
      </c>
      <c r="AD129" s="37" t="str">
        <f>IF(AND(②解答入力!$D129&lt;&gt;"",②解答入力!AE129&lt;&gt;""),IF(②解答入力!$D129=②解答入力!AE129,1,0),"")</f>
        <v/>
      </c>
      <c r="AE129" s="37" t="str">
        <f>IF(AND(②解答入力!$D129&lt;&gt;"",②解答入力!AF129&lt;&gt;""),IF(②解答入力!$D129=②解答入力!AF129,1,0),"")</f>
        <v/>
      </c>
      <c r="AF129" s="37" t="str">
        <f>IF(AND(②解答入力!$D129&lt;&gt;"",②解答入力!AG129&lt;&gt;""),IF(②解答入力!$D129=②解答入力!AG129,1,0),"")</f>
        <v/>
      </c>
      <c r="AG129" s="37" t="str">
        <f>IF(AND(②解答入力!$D129&lt;&gt;"",②解答入力!AH129&lt;&gt;""),IF(②解答入力!$D129=②解答入力!AH129,1,0),"")</f>
        <v/>
      </c>
      <c r="AH129" s="37" t="str">
        <f>IF(AND(②解答入力!$D129&lt;&gt;"",②解答入力!AI129&lt;&gt;""),IF(②解答入力!$D129=②解答入力!AI129,1,0),"")</f>
        <v/>
      </c>
      <c r="AI129" s="37" t="str">
        <f>IF(AND(②解答入力!$D129&lt;&gt;"",②解答入力!AJ129&lt;&gt;""),IF(②解答入力!$D129=②解答入力!AJ129,1,0),"")</f>
        <v/>
      </c>
      <c r="AJ129" s="70" t="str">
        <f>IF(AND(②解答入力!$D129&lt;&gt;"",②解答入力!AK129&lt;&gt;""),IF(②解答入力!$D129=②解答入力!AK129,1,0),"")</f>
        <v/>
      </c>
      <c r="AK129" s="37" t="str">
        <f>IF(AND(②解答入力!$D129&lt;&gt;"",②解答入力!AL129&lt;&gt;""),IF(②解答入力!$D129=②解答入力!AL129,1,0),"")</f>
        <v/>
      </c>
      <c r="AL129" s="37" t="str">
        <f>IF(AND(②解答入力!$D129&lt;&gt;"",②解答入力!AM129&lt;&gt;""),IF(②解答入力!$D129=②解答入力!AM129,1,0),"")</f>
        <v/>
      </c>
      <c r="AM129" s="37" t="str">
        <f>IF(AND(②解答入力!$D129&lt;&gt;"",②解答入力!AN129&lt;&gt;""),IF(②解答入力!$D129=②解答入力!AN129,1,0),"")</f>
        <v/>
      </c>
      <c r="AN129" s="37" t="str">
        <f>IF(AND(②解答入力!$D129&lt;&gt;"",②解答入力!AO129&lt;&gt;""),IF(②解答入力!$D129=②解答入力!AO129,1,0),"")</f>
        <v/>
      </c>
      <c r="AO129" s="37" t="str">
        <f>IF(AND(②解答入力!$D129&lt;&gt;"",②解答入力!AP129&lt;&gt;""),IF(②解答入力!$D129=②解答入力!AP129,1,0),"")</f>
        <v/>
      </c>
      <c r="AP129" s="70" t="str">
        <f>IF(AND(②解答入力!$D129&lt;&gt;"",②解答入力!AQ129&lt;&gt;""),IF(②解答入力!$D129=②解答入力!AQ129,1,0),"")</f>
        <v/>
      </c>
      <c r="AQ129" s="86" t="str">
        <f>IF(AND(②解答入力!$D129&lt;&gt;"",②解答入力!AR129&lt;&gt;""),IF(②解答入力!$D129=②解答入力!AR129,1,0),"")</f>
        <v/>
      </c>
      <c r="AR129" s="36">
        <f t="shared" si="4"/>
        <v>0</v>
      </c>
      <c r="AS129" s="37" t="e">
        <f t="shared" si="5"/>
        <v>#DIV/0!</v>
      </c>
      <c r="AT129" s="37">
        <f t="shared" si="6"/>
        <v>0</v>
      </c>
      <c r="AU129" s="56" t="e">
        <f t="shared" si="7"/>
        <v>#DIV/0!</v>
      </c>
    </row>
    <row r="130" spans="1:47" ht="15" customHeight="1">
      <c r="A130" s="493"/>
      <c r="B130" s="493"/>
      <c r="C130" s="107">
        <v>124</v>
      </c>
      <c r="D130" s="36" t="str">
        <f>IF(AND(②解答入力!$D130&lt;&gt;"",②解答入力!E130&lt;&gt;""),IF(②解答入力!$D130=②解答入力!E130,1,0),"")</f>
        <v/>
      </c>
      <c r="E130" s="37" t="str">
        <f>IF(AND(②解答入力!$D130&lt;&gt;"",②解答入力!F130&lt;&gt;""),IF(②解答入力!$D130=②解答入力!F130,1,0),"")</f>
        <v/>
      </c>
      <c r="F130" s="37" t="str">
        <f>IF(AND(②解答入力!$D130&lt;&gt;"",②解答入力!G130&lt;&gt;""),IF(②解答入力!$D130=②解答入力!G130,1,0),"")</f>
        <v/>
      </c>
      <c r="G130" s="37" t="str">
        <f>IF(AND(②解答入力!$D130&lt;&gt;"",②解答入力!H130&lt;&gt;""),IF(②解答入力!$D130=②解答入力!H130,1,0),"")</f>
        <v/>
      </c>
      <c r="H130" s="37" t="str">
        <f>IF(AND(②解答入力!$D130&lt;&gt;"",②解答入力!I130&lt;&gt;""),IF(②解答入力!$D130=②解答入力!I130,1,0),"")</f>
        <v/>
      </c>
      <c r="I130" s="37" t="str">
        <f>IF(AND(②解答入力!$D130&lt;&gt;"",②解答入力!J130&lt;&gt;""),IF(②解答入力!$D130=②解答入力!J130,1,0),"")</f>
        <v/>
      </c>
      <c r="J130" s="37" t="str">
        <f>IF(AND(②解答入力!$D130&lt;&gt;"",②解答入力!K130&lt;&gt;""),IF(②解答入力!$D130=②解答入力!K130,1,0),"")</f>
        <v/>
      </c>
      <c r="K130" s="37" t="str">
        <f>IF(AND(②解答入力!$D130&lt;&gt;"",②解答入力!L130&lt;&gt;""),IF(②解答入力!$D130=②解答入力!L130,1,0),"")</f>
        <v/>
      </c>
      <c r="L130" s="37" t="str">
        <f>IF(AND(②解答入力!$D130&lt;&gt;"",②解答入力!M130&lt;&gt;""),IF(②解答入力!$D130=②解答入力!M130,1,0),"")</f>
        <v/>
      </c>
      <c r="M130" s="37" t="str">
        <f>IF(AND(②解答入力!$D130&lt;&gt;"",②解答入力!N130&lt;&gt;""),IF(②解答入力!$D130=②解答入力!N130,1,0),"")</f>
        <v/>
      </c>
      <c r="N130" s="37" t="str">
        <f>IF(AND(②解答入力!$D130&lt;&gt;"",②解答入力!O130&lt;&gt;""),IF(②解答入力!$D130=②解答入力!O130,1,0),"")</f>
        <v/>
      </c>
      <c r="O130" s="37" t="str">
        <f>IF(AND(②解答入力!$D130&lt;&gt;"",②解答入力!P130&lt;&gt;""),IF(②解答入力!$D130=②解答入力!P130,1,0),"")</f>
        <v/>
      </c>
      <c r="P130" s="37" t="str">
        <f>IF(AND(②解答入力!$D130&lt;&gt;"",②解答入力!Q130&lt;&gt;""),IF(②解答入力!$D130=②解答入力!Q130,1,0),"")</f>
        <v/>
      </c>
      <c r="Q130" s="37" t="str">
        <f>IF(AND(②解答入力!$D130&lt;&gt;"",②解答入力!R130&lt;&gt;""),IF(②解答入力!$D130=②解答入力!R130,1,0),"")</f>
        <v/>
      </c>
      <c r="R130" s="37" t="str">
        <f>IF(AND(②解答入力!$D130&lt;&gt;"",②解答入力!S130&lt;&gt;""),IF(②解答入力!$D130=②解答入力!S130,1,0),"")</f>
        <v/>
      </c>
      <c r="S130" s="37" t="str">
        <f>IF(AND(②解答入力!$D130&lt;&gt;"",②解答入力!T130&lt;&gt;""),IF(②解答入力!$D130=②解答入力!T130,1,0),"")</f>
        <v/>
      </c>
      <c r="T130" s="37" t="str">
        <f>IF(AND(②解答入力!$D130&lt;&gt;"",②解答入力!U130&lt;&gt;""),IF(②解答入力!$D130=②解答入力!U130,1,0),"")</f>
        <v/>
      </c>
      <c r="U130" s="37" t="str">
        <f>IF(AND(②解答入力!$D130&lt;&gt;"",②解答入力!V130&lt;&gt;""),IF(②解答入力!$D130=②解答入力!V130,1,0),"")</f>
        <v/>
      </c>
      <c r="V130" s="37" t="str">
        <f>IF(AND(②解答入力!$D130&lt;&gt;"",②解答入力!W130&lt;&gt;""),IF(②解答入力!$D130=②解答入力!W130,1,0),"")</f>
        <v/>
      </c>
      <c r="W130" s="37" t="str">
        <f>IF(AND(②解答入力!$D130&lt;&gt;"",②解答入力!X130&lt;&gt;""),IF(②解答入力!$D130=②解答入力!X130,1,0),"")</f>
        <v/>
      </c>
      <c r="X130" s="37" t="str">
        <f>IF(AND(②解答入力!$D130&lt;&gt;"",②解答入力!Y130&lt;&gt;""),IF(②解答入力!$D130=②解答入力!Y130,1,0),"")</f>
        <v/>
      </c>
      <c r="Y130" s="37" t="str">
        <f>IF(AND(②解答入力!$D130&lt;&gt;"",②解答入力!Z130&lt;&gt;""),IF(②解答入力!$D130=②解答入力!Z130,1,0),"")</f>
        <v/>
      </c>
      <c r="Z130" s="37" t="str">
        <f>IF(AND(②解答入力!$D130&lt;&gt;"",②解答入力!AA130&lt;&gt;""),IF(②解答入力!$D130=②解答入力!AA130,1,0),"")</f>
        <v/>
      </c>
      <c r="AA130" s="37" t="str">
        <f>IF(AND(②解答入力!$D130&lt;&gt;"",②解答入力!AB130&lt;&gt;""),IF(②解答入力!$D130=②解答入力!AB130,1,0),"")</f>
        <v/>
      </c>
      <c r="AB130" s="37" t="str">
        <f>IF(AND(②解答入力!$D130&lt;&gt;"",②解答入力!AC130&lt;&gt;""),IF(②解答入力!$D130=②解答入力!AC130,1,0),"")</f>
        <v/>
      </c>
      <c r="AC130" s="37" t="str">
        <f>IF(AND(②解答入力!$D130&lt;&gt;"",②解答入力!AD130&lt;&gt;""),IF(②解答入力!$D130=②解答入力!AD130,1,0),"")</f>
        <v/>
      </c>
      <c r="AD130" s="37" t="str">
        <f>IF(AND(②解答入力!$D130&lt;&gt;"",②解答入力!AE130&lt;&gt;""),IF(②解答入力!$D130=②解答入力!AE130,1,0),"")</f>
        <v/>
      </c>
      <c r="AE130" s="37" t="str">
        <f>IF(AND(②解答入力!$D130&lt;&gt;"",②解答入力!AF130&lt;&gt;""),IF(②解答入力!$D130=②解答入力!AF130,1,0),"")</f>
        <v/>
      </c>
      <c r="AF130" s="37" t="str">
        <f>IF(AND(②解答入力!$D130&lt;&gt;"",②解答入力!AG130&lt;&gt;""),IF(②解答入力!$D130=②解答入力!AG130,1,0),"")</f>
        <v/>
      </c>
      <c r="AG130" s="37" t="str">
        <f>IF(AND(②解答入力!$D130&lt;&gt;"",②解答入力!AH130&lt;&gt;""),IF(②解答入力!$D130=②解答入力!AH130,1,0),"")</f>
        <v/>
      </c>
      <c r="AH130" s="37" t="str">
        <f>IF(AND(②解答入力!$D130&lt;&gt;"",②解答入力!AI130&lt;&gt;""),IF(②解答入力!$D130=②解答入力!AI130,1,0),"")</f>
        <v/>
      </c>
      <c r="AI130" s="37" t="str">
        <f>IF(AND(②解答入力!$D130&lt;&gt;"",②解答入力!AJ130&lt;&gt;""),IF(②解答入力!$D130=②解答入力!AJ130,1,0),"")</f>
        <v/>
      </c>
      <c r="AJ130" s="70" t="str">
        <f>IF(AND(②解答入力!$D130&lt;&gt;"",②解答入力!AK130&lt;&gt;""),IF(②解答入力!$D130=②解答入力!AK130,1,0),"")</f>
        <v/>
      </c>
      <c r="AK130" s="37" t="str">
        <f>IF(AND(②解答入力!$D130&lt;&gt;"",②解答入力!AL130&lt;&gt;""),IF(②解答入力!$D130=②解答入力!AL130,1,0),"")</f>
        <v/>
      </c>
      <c r="AL130" s="37" t="str">
        <f>IF(AND(②解答入力!$D130&lt;&gt;"",②解答入力!AM130&lt;&gt;""),IF(②解答入力!$D130=②解答入力!AM130,1,0),"")</f>
        <v/>
      </c>
      <c r="AM130" s="37" t="str">
        <f>IF(AND(②解答入力!$D130&lt;&gt;"",②解答入力!AN130&lt;&gt;""),IF(②解答入力!$D130=②解答入力!AN130,1,0),"")</f>
        <v/>
      </c>
      <c r="AN130" s="37" t="str">
        <f>IF(AND(②解答入力!$D130&lt;&gt;"",②解答入力!AO130&lt;&gt;""),IF(②解答入力!$D130=②解答入力!AO130,1,0),"")</f>
        <v/>
      </c>
      <c r="AO130" s="37" t="str">
        <f>IF(AND(②解答入力!$D130&lt;&gt;"",②解答入力!AP130&lt;&gt;""),IF(②解答入力!$D130=②解答入力!AP130,1,0),"")</f>
        <v/>
      </c>
      <c r="AP130" s="70" t="str">
        <f>IF(AND(②解答入力!$D130&lt;&gt;"",②解答入力!AQ130&lt;&gt;""),IF(②解答入力!$D130=②解答入力!AQ130,1,0),"")</f>
        <v/>
      </c>
      <c r="AQ130" s="86" t="str">
        <f>IF(AND(②解答入力!$D130&lt;&gt;"",②解答入力!AR130&lt;&gt;""),IF(②解答入力!$D130=②解答入力!AR130,1,0),"")</f>
        <v/>
      </c>
      <c r="AR130" s="36">
        <f t="shared" si="4"/>
        <v>0</v>
      </c>
      <c r="AS130" s="37" t="e">
        <f t="shared" si="5"/>
        <v>#DIV/0!</v>
      </c>
      <c r="AT130" s="37">
        <f t="shared" si="6"/>
        <v>0</v>
      </c>
      <c r="AU130" s="56" t="e">
        <f t="shared" si="7"/>
        <v>#DIV/0!</v>
      </c>
    </row>
    <row r="131" spans="1:47" ht="15" customHeight="1" thickBot="1">
      <c r="A131" s="494"/>
      <c r="B131" s="494"/>
      <c r="C131" s="108">
        <v>125</v>
      </c>
      <c r="D131" s="40" t="str">
        <f>IF(AND(②解答入力!$D131&lt;&gt;"",②解答入力!E131&lt;&gt;""),IF(②解答入力!$D131=②解答入力!E131,1,0),"")</f>
        <v/>
      </c>
      <c r="E131" s="48" t="str">
        <f>IF(AND(②解答入力!$D131&lt;&gt;"",②解答入力!F131&lt;&gt;""),IF(②解答入力!$D131=②解答入力!F131,1,0),"")</f>
        <v/>
      </c>
      <c r="F131" s="48" t="str">
        <f>IF(AND(②解答入力!$D131&lt;&gt;"",②解答入力!G131&lt;&gt;""),IF(②解答入力!$D131=②解答入力!G131,1,0),"")</f>
        <v/>
      </c>
      <c r="G131" s="48" t="str">
        <f>IF(AND(②解答入力!$D131&lt;&gt;"",②解答入力!H131&lt;&gt;""),IF(②解答入力!$D131=②解答入力!H131,1,0),"")</f>
        <v/>
      </c>
      <c r="H131" s="48" t="str">
        <f>IF(AND(②解答入力!$D131&lt;&gt;"",②解答入力!I131&lt;&gt;""),IF(②解答入力!$D131=②解答入力!I131,1,0),"")</f>
        <v/>
      </c>
      <c r="I131" s="48" t="str">
        <f>IF(AND(②解答入力!$D131&lt;&gt;"",②解答入力!J131&lt;&gt;""),IF(②解答入力!$D131=②解答入力!J131,1,0),"")</f>
        <v/>
      </c>
      <c r="J131" s="48" t="str">
        <f>IF(AND(②解答入力!$D131&lt;&gt;"",②解答入力!K131&lt;&gt;""),IF(②解答入力!$D131=②解答入力!K131,1,0),"")</f>
        <v/>
      </c>
      <c r="K131" s="48" t="str">
        <f>IF(AND(②解答入力!$D131&lt;&gt;"",②解答入力!L131&lt;&gt;""),IF(②解答入力!$D131=②解答入力!L131,1,0),"")</f>
        <v/>
      </c>
      <c r="L131" s="48" t="str">
        <f>IF(AND(②解答入力!$D131&lt;&gt;"",②解答入力!M131&lt;&gt;""),IF(②解答入力!$D131=②解答入力!M131,1,0),"")</f>
        <v/>
      </c>
      <c r="M131" s="48" t="str">
        <f>IF(AND(②解答入力!$D131&lt;&gt;"",②解答入力!N131&lt;&gt;""),IF(②解答入力!$D131=②解答入力!N131,1,0),"")</f>
        <v/>
      </c>
      <c r="N131" s="48" t="str">
        <f>IF(AND(②解答入力!$D131&lt;&gt;"",②解答入力!O131&lt;&gt;""),IF(②解答入力!$D131=②解答入力!O131,1,0),"")</f>
        <v/>
      </c>
      <c r="O131" s="48" t="str">
        <f>IF(AND(②解答入力!$D131&lt;&gt;"",②解答入力!P131&lt;&gt;""),IF(②解答入力!$D131=②解答入力!P131,1,0),"")</f>
        <v/>
      </c>
      <c r="P131" s="48" t="str">
        <f>IF(AND(②解答入力!$D131&lt;&gt;"",②解答入力!Q131&lt;&gt;""),IF(②解答入力!$D131=②解答入力!Q131,1,0),"")</f>
        <v/>
      </c>
      <c r="Q131" s="48" t="str">
        <f>IF(AND(②解答入力!$D131&lt;&gt;"",②解答入力!R131&lt;&gt;""),IF(②解答入力!$D131=②解答入力!R131,1,0),"")</f>
        <v/>
      </c>
      <c r="R131" s="48" t="str">
        <f>IF(AND(②解答入力!$D131&lt;&gt;"",②解答入力!S131&lt;&gt;""),IF(②解答入力!$D131=②解答入力!S131,1,0),"")</f>
        <v/>
      </c>
      <c r="S131" s="48" t="str">
        <f>IF(AND(②解答入力!$D131&lt;&gt;"",②解答入力!T131&lt;&gt;""),IF(②解答入力!$D131=②解答入力!T131,1,0),"")</f>
        <v/>
      </c>
      <c r="T131" s="48" t="str">
        <f>IF(AND(②解答入力!$D131&lt;&gt;"",②解答入力!U131&lt;&gt;""),IF(②解答入力!$D131=②解答入力!U131,1,0),"")</f>
        <v/>
      </c>
      <c r="U131" s="48" t="str">
        <f>IF(AND(②解答入力!$D131&lt;&gt;"",②解答入力!V131&lt;&gt;""),IF(②解答入力!$D131=②解答入力!V131,1,0),"")</f>
        <v/>
      </c>
      <c r="V131" s="48" t="str">
        <f>IF(AND(②解答入力!$D131&lt;&gt;"",②解答入力!W131&lt;&gt;""),IF(②解答入力!$D131=②解答入力!W131,1,0),"")</f>
        <v/>
      </c>
      <c r="W131" s="48" t="str">
        <f>IF(AND(②解答入力!$D131&lt;&gt;"",②解答入力!X131&lt;&gt;""),IF(②解答入力!$D131=②解答入力!X131,1,0),"")</f>
        <v/>
      </c>
      <c r="X131" s="48" t="str">
        <f>IF(AND(②解答入力!$D131&lt;&gt;"",②解答入力!Y131&lt;&gt;""),IF(②解答入力!$D131=②解答入力!Y131,1,0),"")</f>
        <v/>
      </c>
      <c r="Y131" s="48" t="str">
        <f>IF(AND(②解答入力!$D131&lt;&gt;"",②解答入力!Z131&lt;&gt;""),IF(②解答入力!$D131=②解答入力!Z131,1,0),"")</f>
        <v/>
      </c>
      <c r="Z131" s="48" t="str">
        <f>IF(AND(②解答入力!$D131&lt;&gt;"",②解答入力!AA131&lt;&gt;""),IF(②解答入力!$D131=②解答入力!AA131,1,0),"")</f>
        <v/>
      </c>
      <c r="AA131" s="48" t="str">
        <f>IF(AND(②解答入力!$D131&lt;&gt;"",②解答入力!AB131&lt;&gt;""),IF(②解答入力!$D131=②解答入力!AB131,1,0),"")</f>
        <v/>
      </c>
      <c r="AB131" s="48" t="str">
        <f>IF(AND(②解答入力!$D131&lt;&gt;"",②解答入力!AC131&lt;&gt;""),IF(②解答入力!$D131=②解答入力!AC131,1,0),"")</f>
        <v/>
      </c>
      <c r="AC131" s="48" t="str">
        <f>IF(AND(②解答入力!$D131&lt;&gt;"",②解答入力!AD131&lt;&gt;""),IF(②解答入力!$D131=②解答入力!AD131,1,0),"")</f>
        <v/>
      </c>
      <c r="AD131" s="48" t="str">
        <f>IF(AND(②解答入力!$D131&lt;&gt;"",②解答入力!AE131&lt;&gt;""),IF(②解答入力!$D131=②解答入力!AE131,1,0),"")</f>
        <v/>
      </c>
      <c r="AE131" s="48" t="str">
        <f>IF(AND(②解答入力!$D131&lt;&gt;"",②解答入力!AF131&lt;&gt;""),IF(②解答入力!$D131=②解答入力!AF131,1,0),"")</f>
        <v/>
      </c>
      <c r="AF131" s="48" t="str">
        <f>IF(AND(②解答入力!$D131&lt;&gt;"",②解答入力!AG131&lt;&gt;""),IF(②解答入力!$D131=②解答入力!AG131,1,0),"")</f>
        <v/>
      </c>
      <c r="AG131" s="48" t="str">
        <f>IF(AND(②解答入力!$D131&lt;&gt;"",②解答入力!AH131&lt;&gt;""),IF(②解答入力!$D131=②解答入力!AH131,1,0),"")</f>
        <v/>
      </c>
      <c r="AH131" s="48" t="str">
        <f>IF(AND(②解答入力!$D131&lt;&gt;"",②解答入力!AI131&lt;&gt;""),IF(②解答入力!$D131=②解答入力!AI131,1,0),"")</f>
        <v/>
      </c>
      <c r="AI131" s="48" t="str">
        <f>IF(AND(②解答入力!$D131&lt;&gt;"",②解答入力!AJ131&lt;&gt;""),IF(②解答入力!$D131=②解答入力!AJ131,1,0),"")</f>
        <v/>
      </c>
      <c r="AJ131" s="75" t="str">
        <f>IF(AND(②解答入力!$D131&lt;&gt;"",②解答入力!AK131&lt;&gt;""),IF(②解答入力!$D131=②解答入力!AK131,1,0),"")</f>
        <v/>
      </c>
      <c r="AK131" s="48" t="str">
        <f>IF(AND(②解答入力!$D131&lt;&gt;"",②解答入力!AL131&lt;&gt;""),IF(②解答入力!$D131=②解答入力!AL131,1,0),"")</f>
        <v/>
      </c>
      <c r="AL131" s="48" t="str">
        <f>IF(AND(②解答入力!$D131&lt;&gt;"",②解答入力!AM131&lt;&gt;""),IF(②解答入力!$D131=②解答入力!AM131,1,0),"")</f>
        <v/>
      </c>
      <c r="AM131" s="48" t="str">
        <f>IF(AND(②解答入力!$D131&lt;&gt;"",②解答入力!AN131&lt;&gt;""),IF(②解答入力!$D131=②解答入力!AN131,1,0),"")</f>
        <v/>
      </c>
      <c r="AN131" s="48" t="str">
        <f>IF(AND(②解答入力!$D131&lt;&gt;"",②解答入力!AO131&lt;&gt;""),IF(②解答入力!$D131=②解答入力!AO131,1,0),"")</f>
        <v/>
      </c>
      <c r="AO131" s="48" t="str">
        <f>IF(AND(②解答入力!$D131&lt;&gt;"",②解答入力!AP131&lt;&gt;""),IF(②解答入力!$D131=②解答入力!AP131,1,0),"")</f>
        <v/>
      </c>
      <c r="AP131" s="48" t="str">
        <f>IF(AND(②解答入力!$D131&lt;&gt;"",②解答入力!AQ131&lt;&gt;""),IF(②解答入力!$D131=②解答入力!AQ131,1,0),"")</f>
        <v/>
      </c>
      <c r="AQ131" s="48" t="str">
        <f>IF(AND(②解答入力!$D131&lt;&gt;"",②解答入力!AR131&lt;&gt;""),IF(②解答入力!$D131=②解答入力!AR131,1,0),"")</f>
        <v/>
      </c>
      <c r="AR131" s="40">
        <f t="shared" si="4"/>
        <v>0</v>
      </c>
      <c r="AS131" s="48" t="e">
        <f t="shared" si="5"/>
        <v>#DIV/0!</v>
      </c>
      <c r="AT131" s="48">
        <f t="shared" si="6"/>
        <v>0</v>
      </c>
      <c r="AU131" s="41" t="e">
        <f t="shared" si="7"/>
        <v>#DIV/0!</v>
      </c>
    </row>
    <row r="132" spans="1:47" ht="24" customHeight="1" thickBot="1">
      <c r="A132" s="522" t="s">
        <v>24</v>
      </c>
      <c r="B132" s="523"/>
      <c r="C132" s="524"/>
      <c r="D132" s="7">
        <f>SUM(D$4:D$66)+SUM(D$70:D$131)</f>
        <v>0</v>
      </c>
      <c r="E132" s="7">
        <f t="shared" ref="E132:AQ132" si="8">SUM(E$4:E$66)+SUM(E$70:E$131)</f>
        <v>0</v>
      </c>
      <c r="F132" s="7">
        <f t="shared" si="8"/>
        <v>0</v>
      </c>
      <c r="G132" s="7">
        <f t="shared" si="8"/>
        <v>0</v>
      </c>
      <c r="H132" s="7">
        <f t="shared" si="8"/>
        <v>0</v>
      </c>
      <c r="I132" s="7">
        <f t="shared" si="8"/>
        <v>0</v>
      </c>
      <c r="J132" s="7">
        <f t="shared" si="8"/>
        <v>0</v>
      </c>
      <c r="K132" s="7">
        <f t="shared" si="8"/>
        <v>0</v>
      </c>
      <c r="L132" s="7">
        <f t="shared" si="8"/>
        <v>0</v>
      </c>
      <c r="M132" s="7">
        <f t="shared" si="8"/>
        <v>0</v>
      </c>
      <c r="N132" s="7">
        <f t="shared" si="8"/>
        <v>0</v>
      </c>
      <c r="O132" s="7">
        <f t="shared" si="8"/>
        <v>0</v>
      </c>
      <c r="P132" s="7">
        <f t="shared" si="8"/>
        <v>0</v>
      </c>
      <c r="Q132" s="7">
        <f t="shared" si="8"/>
        <v>0</v>
      </c>
      <c r="R132" s="7">
        <f t="shared" si="8"/>
        <v>0</v>
      </c>
      <c r="S132" s="7">
        <f t="shared" si="8"/>
        <v>0</v>
      </c>
      <c r="T132" s="7">
        <f t="shared" si="8"/>
        <v>0</v>
      </c>
      <c r="U132" s="7">
        <f t="shared" si="8"/>
        <v>0</v>
      </c>
      <c r="V132" s="7">
        <f t="shared" si="8"/>
        <v>0</v>
      </c>
      <c r="W132" s="7">
        <f t="shared" si="8"/>
        <v>0</v>
      </c>
      <c r="X132" s="7">
        <f t="shared" si="8"/>
        <v>0</v>
      </c>
      <c r="Y132" s="7">
        <f t="shared" si="8"/>
        <v>0</v>
      </c>
      <c r="Z132" s="7">
        <f t="shared" si="8"/>
        <v>0</v>
      </c>
      <c r="AA132" s="7">
        <f t="shared" si="8"/>
        <v>0</v>
      </c>
      <c r="AB132" s="7">
        <f t="shared" si="8"/>
        <v>0</v>
      </c>
      <c r="AC132" s="7">
        <f t="shared" si="8"/>
        <v>0</v>
      </c>
      <c r="AD132" s="7">
        <f t="shared" si="8"/>
        <v>0</v>
      </c>
      <c r="AE132" s="7">
        <f t="shared" si="8"/>
        <v>0</v>
      </c>
      <c r="AF132" s="7">
        <f t="shared" si="8"/>
        <v>0</v>
      </c>
      <c r="AG132" s="7">
        <f t="shared" si="8"/>
        <v>0</v>
      </c>
      <c r="AH132" s="7">
        <f t="shared" si="8"/>
        <v>0</v>
      </c>
      <c r="AI132" s="7">
        <f t="shared" si="8"/>
        <v>0</v>
      </c>
      <c r="AJ132" s="7">
        <f t="shared" si="8"/>
        <v>0</v>
      </c>
      <c r="AK132" s="7">
        <f t="shared" si="8"/>
        <v>0</v>
      </c>
      <c r="AL132" s="7">
        <f t="shared" si="8"/>
        <v>0</v>
      </c>
      <c r="AM132" s="7">
        <f t="shared" si="8"/>
        <v>0</v>
      </c>
      <c r="AN132" s="7">
        <f t="shared" si="8"/>
        <v>0</v>
      </c>
      <c r="AO132" s="7">
        <f t="shared" si="8"/>
        <v>0</v>
      </c>
      <c r="AP132" s="7">
        <f t="shared" si="8"/>
        <v>0</v>
      </c>
      <c r="AQ132" s="7">
        <f t="shared" si="8"/>
        <v>0</v>
      </c>
      <c r="AR132" s="267">
        <f>SUM(AR4:AR131)</f>
        <v>0</v>
      </c>
      <c r="AS132" s="6" t="e">
        <f>SUM(AS4:AS131)</f>
        <v>#DIV/0!</v>
      </c>
      <c r="AT132" s="266">
        <f>SUM(AT4:AT131)</f>
        <v>0</v>
      </c>
      <c r="AU132" s="59" t="e">
        <f>SUM(AU4:AU131)</f>
        <v>#DIV/0!</v>
      </c>
    </row>
  </sheetData>
  <mergeCells count="32">
    <mergeCell ref="A132:C132"/>
    <mergeCell ref="B6:B9"/>
    <mergeCell ref="B10:B21"/>
    <mergeCell ref="A4:A21"/>
    <mergeCell ref="B22:B33"/>
    <mergeCell ref="B34:B41"/>
    <mergeCell ref="B42:B51"/>
    <mergeCell ref="B52:B61"/>
    <mergeCell ref="B62:B66"/>
    <mergeCell ref="A70:A119"/>
    <mergeCell ref="B70:B79"/>
    <mergeCell ref="B80:B85"/>
    <mergeCell ref="B86:B111"/>
    <mergeCell ref="B112:B119"/>
    <mergeCell ref="A120:A131"/>
    <mergeCell ref="B120:B122"/>
    <mergeCell ref="AU2:AU3"/>
    <mergeCell ref="AR2:AR3"/>
    <mergeCell ref="AU68:AU69"/>
    <mergeCell ref="AS68:AS69"/>
    <mergeCell ref="AT68:AT69"/>
    <mergeCell ref="AS2:AS3"/>
    <mergeCell ref="AT2:AT3"/>
    <mergeCell ref="AR68:AR69"/>
    <mergeCell ref="B123:B125"/>
    <mergeCell ref="B126:B128"/>
    <mergeCell ref="B129:B131"/>
    <mergeCell ref="A2:A3"/>
    <mergeCell ref="D1:AP1"/>
    <mergeCell ref="B4:B5"/>
    <mergeCell ref="C2:C3"/>
    <mergeCell ref="B2:B3"/>
  </mergeCells>
  <phoneticPr fontId="2"/>
  <pageMargins left="0.26" right="0.22" top="0.2" bottom="0.3" header="0.2" footer="0.51181102362204722"/>
  <pageSetup paperSize="9" scale="54" orientation="landscape" verticalDpi="300" r:id="rId1"/>
  <rowBreaks count="1" manualBreakCount="1">
    <brk id="66" max="1638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3" tint="0.79998168889431442"/>
  </sheetPr>
  <dimension ref="B1:U58"/>
  <sheetViews>
    <sheetView view="pageBreakPreview" zoomScaleNormal="100" zoomScaleSheetLayoutView="100" workbookViewId="0"/>
  </sheetViews>
  <sheetFormatPr defaultColWidth="8.875" defaultRowHeight="13.5"/>
  <cols>
    <col min="1" max="1" width="5.5" customWidth="1"/>
    <col min="2" max="2" width="4.875" customWidth="1"/>
    <col min="3" max="4" width="5.625" customWidth="1"/>
    <col min="5" max="9" width="4.875" customWidth="1"/>
    <col min="10" max="11" width="4.625" customWidth="1"/>
    <col min="12" max="12" width="4.875" customWidth="1"/>
    <col min="13" max="13" width="6.125" customWidth="1"/>
    <col min="14" max="18" width="4.875" customWidth="1"/>
    <col min="19" max="19" width="6.125" customWidth="1"/>
    <col min="20" max="21" width="8.375" customWidth="1"/>
  </cols>
  <sheetData>
    <row r="1" spans="2:21" ht="20.25" customHeight="1">
      <c r="D1" s="207"/>
      <c r="E1" s="571" t="s">
        <v>213</v>
      </c>
      <c r="F1" s="571"/>
      <c r="G1" s="571"/>
      <c r="H1" s="568" t="s">
        <v>75</v>
      </c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207"/>
    </row>
    <row r="2" spans="2:21" ht="21" customHeight="1" thickBot="1"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</row>
    <row r="3" spans="2:21" s="1" customFormat="1" ht="30" customHeight="1">
      <c r="B3" s="581" t="s">
        <v>1</v>
      </c>
      <c r="C3" s="555" t="s">
        <v>59</v>
      </c>
      <c r="D3" s="556"/>
      <c r="E3" s="551" t="s">
        <v>48</v>
      </c>
      <c r="F3" s="552"/>
      <c r="G3" s="552"/>
      <c r="H3" s="553" t="s">
        <v>49</v>
      </c>
      <c r="I3" s="554"/>
      <c r="J3" s="554"/>
      <c r="K3" s="554"/>
      <c r="L3" s="297"/>
      <c r="M3" s="583" t="s">
        <v>101</v>
      </c>
      <c r="N3" s="577" t="s">
        <v>58</v>
      </c>
      <c r="O3" s="577"/>
      <c r="P3" s="577"/>
      <c r="Q3" s="578"/>
      <c r="R3" s="569" t="s">
        <v>104</v>
      </c>
      <c r="S3" s="579" t="s">
        <v>102</v>
      </c>
      <c r="T3" s="575" t="s">
        <v>7</v>
      </c>
      <c r="U3" s="573" t="s">
        <v>41</v>
      </c>
    </row>
    <row r="4" spans="2:21" s="1" customFormat="1" ht="30" customHeight="1">
      <c r="B4" s="582"/>
      <c r="C4" s="557" t="s">
        <v>2</v>
      </c>
      <c r="D4" s="558"/>
      <c r="E4" s="245" t="s">
        <v>53</v>
      </c>
      <c r="F4" s="246" t="s">
        <v>54</v>
      </c>
      <c r="G4" s="247" t="s">
        <v>55</v>
      </c>
      <c r="H4" s="298" t="s">
        <v>137</v>
      </c>
      <c r="I4" s="246" t="s">
        <v>56</v>
      </c>
      <c r="J4" s="246" t="s">
        <v>57</v>
      </c>
      <c r="K4" s="247" t="s">
        <v>138</v>
      </c>
      <c r="L4" s="247" t="s">
        <v>139</v>
      </c>
      <c r="M4" s="584"/>
      <c r="N4" s="248" t="s">
        <v>58</v>
      </c>
      <c r="O4" s="246" t="s">
        <v>140</v>
      </c>
      <c r="P4" s="246" t="s">
        <v>141</v>
      </c>
      <c r="Q4" s="246" t="s">
        <v>142</v>
      </c>
      <c r="R4" s="570"/>
      <c r="S4" s="580"/>
      <c r="T4" s="576"/>
      <c r="U4" s="574"/>
    </row>
    <row r="5" spans="2:21" s="2" customFormat="1" ht="21" customHeight="1" thickBot="1">
      <c r="B5" s="562" t="s">
        <v>4</v>
      </c>
      <c r="C5" s="563"/>
      <c r="D5" s="564"/>
      <c r="E5" s="202">
        <v>2</v>
      </c>
      <c r="F5" s="200">
        <v>4</v>
      </c>
      <c r="G5" s="201">
        <v>12</v>
      </c>
      <c r="H5" s="200">
        <v>12</v>
      </c>
      <c r="I5" s="200">
        <v>8</v>
      </c>
      <c r="J5" s="200">
        <v>10</v>
      </c>
      <c r="K5" s="201">
        <v>10</v>
      </c>
      <c r="L5" s="201">
        <v>5</v>
      </c>
      <c r="M5" s="238">
        <f>SUM(E5:L5)</f>
        <v>63</v>
      </c>
      <c r="N5" s="199">
        <v>10</v>
      </c>
      <c r="O5" s="200">
        <v>6</v>
      </c>
      <c r="P5" s="200">
        <v>26</v>
      </c>
      <c r="Q5" s="201">
        <v>8</v>
      </c>
      <c r="R5" s="201">
        <v>12</v>
      </c>
      <c r="S5" s="238">
        <f t="shared" ref="S5:S41" si="0">SUM(N5:R5)</f>
        <v>62</v>
      </c>
      <c r="T5" s="249">
        <f t="shared" ref="T5:T41" si="1">M5+S5</f>
        <v>125</v>
      </c>
      <c r="U5" s="250">
        <f>T5/125*100</f>
        <v>100</v>
      </c>
    </row>
    <row r="6" spans="2:21" s="1" customFormat="1" ht="18" customHeight="1">
      <c r="B6" s="100">
        <v>1</v>
      </c>
      <c r="C6" s="412">
        <f>②解答入力!E3</f>
        <v>0</v>
      </c>
      <c r="D6" s="208"/>
      <c r="E6" s="299">
        <f>SUM('③正　　答'!D4:D5)</f>
        <v>0</v>
      </c>
      <c r="F6" s="15">
        <f>SUM('③正　　答'!D6:D9)</f>
        <v>0</v>
      </c>
      <c r="G6" s="15">
        <f>SUM('③正　　答'!D10:D21)</f>
        <v>0</v>
      </c>
      <c r="H6" s="15">
        <f>SUM('③正　　答'!D22:D33)</f>
        <v>0</v>
      </c>
      <c r="I6" s="15">
        <f>SUM('③正　　答'!D$34:D$41)</f>
        <v>0</v>
      </c>
      <c r="J6" s="15">
        <f>SUM('③正　　答'!D$42:D$51)</f>
        <v>0</v>
      </c>
      <c r="K6" s="15">
        <f>SUM('③正　　答'!D$52:D$61)</f>
        <v>0</v>
      </c>
      <c r="L6" s="76">
        <f>SUM('③正　　答'!D$62:D$66)</f>
        <v>0</v>
      </c>
      <c r="M6" s="239">
        <f>SUM(E6:L6)</f>
        <v>0</v>
      </c>
      <c r="N6" s="299">
        <f>SUM('③正　　答'!D$70:D$79)</f>
        <v>0</v>
      </c>
      <c r="O6" s="15">
        <f>SUM('③正　　答'!D$80:D$85)</f>
        <v>0</v>
      </c>
      <c r="P6" s="15">
        <f>SUM('③正　　答'!D$86:D$111)</f>
        <v>0</v>
      </c>
      <c r="Q6" s="15">
        <f>SUM('③正　　答'!D$112:D$119)</f>
        <v>0</v>
      </c>
      <c r="R6" s="76">
        <f>SUM('③正　　答'!D$120:D$131)</f>
        <v>0</v>
      </c>
      <c r="S6" s="239">
        <f t="shared" si="0"/>
        <v>0</v>
      </c>
      <c r="T6" s="251">
        <f t="shared" si="1"/>
        <v>0</v>
      </c>
      <c r="U6" s="252">
        <f>ROUND(T6/125*100,2)</f>
        <v>0</v>
      </c>
    </row>
    <row r="7" spans="2:21" s="1" customFormat="1" ht="18" customHeight="1">
      <c r="B7" s="154">
        <v>2</v>
      </c>
      <c r="C7" s="413">
        <f>②解答入力!F3</f>
        <v>0</v>
      </c>
      <c r="D7" s="209"/>
      <c r="E7" s="300">
        <f>SUM('③正　　答'!E4:E5)</f>
        <v>0</v>
      </c>
      <c r="F7" s="17">
        <f>SUM('③正　　答'!E6:E9)</f>
        <v>0</v>
      </c>
      <c r="G7" s="17">
        <f>SUM('③正　　答'!E10:E21)</f>
        <v>0</v>
      </c>
      <c r="H7" s="17">
        <f>SUM('③正　　答'!E22:E33)</f>
        <v>0</v>
      </c>
      <c r="I7" s="17">
        <f>SUM('③正　　答'!E$34:E$41)</f>
        <v>0</v>
      </c>
      <c r="J7" s="17">
        <f>SUM('③正　　答'!E$42:E$51)</f>
        <v>0</v>
      </c>
      <c r="K7" s="17">
        <f>SUM('③正　　答'!E$52:E$61)</f>
        <v>0</v>
      </c>
      <c r="L7" s="77">
        <f>SUM('③正　　答'!E$62:E$66)</f>
        <v>0</v>
      </c>
      <c r="M7" s="240">
        <f>SUM(E7:L7)</f>
        <v>0</v>
      </c>
      <c r="N7" s="300">
        <f>SUM('③正　　答'!E$70:E$79)</f>
        <v>0</v>
      </c>
      <c r="O7" s="17">
        <f>SUM('③正　　答'!E$80:E$85)</f>
        <v>0</v>
      </c>
      <c r="P7" s="17">
        <f>SUM('③正　　答'!E$86:E$111)</f>
        <v>0</v>
      </c>
      <c r="Q7" s="17">
        <f>SUM('③正　　答'!E$112:E$119)</f>
        <v>0</v>
      </c>
      <c r="R7" s="77">
        <f>SUM('③正　　答'!E120:E131)</f>
        <v>0</v>
      </c>
      <c r="S7" s="240">
        <f t="shared" si="0"/>
        <v>0</v>
      </c>
      <c r="T7" s="253">
        <f t="shared" si="1"/>
        <v>0</v>
      </c>
      <c r="U7" s="254">
        <f t="shared" ref="U7:U41" si="2">ROUND(T7/125*100,2)</f>
        <v>0</v>
      </c>
    </row>
    <row r="8" spans="2:21" s="1" customFormat="1" ht="18" customHeight="1">
      <c r="B8" s="154">
        <v>3</v>
      </c>
      <c r="C8" s="413">
        <f>②解答入力!G3</f>
        <v>0</v>
      </c>
      <c r="D8" s="209"/>
      <c r="E8" s="300">
        <f>SUM('③正　　答'!F4:F5)</f>
        <v>0</v>
      </c>
      <c r="F8" s="17">
        <f>SUM('③正　　答'!F6:F9)</f>
        <v>0</v>
      </c>
      <c r="G8" s="17">
        <f>SUM('③正　　答'!F10:F21)</f>
        <v>0</v>
      </c>
      <c r="H8" s="17">
        <f>SUM('③正　　答'!F22:F33)</f>
        <v>0</v>
      </c>
      <c r="I8" s="17">
        <f>SUM('③正　　答'!F$34:F$41)</f>
        <v>0</v>
      </c>
      <c r="J8" s="17">
        <f>SUM('③正　　答'!F$42:F$51)</f>
        <v>0</v>
      </c>
      <c r="K8" s="17">
        <f>SUM('③正　　答'!F$52:F$61)</f>
        <v>0</v>
      </c>
      <c r="L8" s="77">
        <f>SUM('③正　　答'!F$62:F$66)</f>
        <v>0</v>
      </c>
      <c r="M8" s="240">
        <f t="shared" ref="M8:M41" si="3">SUM(E8:L8)</f>
        <v>0</v>
      </c>
      <c r="N8" s="300">
        <f>SUM('③正　　答'!F$70:F$79)</f>
        <v>0</v>
      </c>
      <c r="O8" s="17">
        <f>SUM('③正　　答'!F$80:F$85)</f>
        <v>0</v>
      </c>
      <c r="P8" s="17">
        <f>SUM('③正　　答'!F$86:F$111)</f>
        <v>0</v>
      </c>
      <c r="Q8" s="17">
        <f>SUM('③正　　答'!F$112:F$119)</f>
        <v>0</v>
      </c>
      <c r="R8" s="77">
        <f>SUM('③正　　答'!F120:F131)</f>
        <v>0</v>
      </c>
      <c r="S8" s="240">
        <f t="shared" si="0"/>
        <v>0</v>
      </c>
      <c r="T8" s="253">
        <f t="shared" si="1"/>
        <v>0</v>
      </c>
      <c r="U8" s="254">
        <f t="shared" si="2"/>
        <v>0</v>
      </c>
    </row>
    <row r="9" spans="2:21" s="1" customFormat="1" ht="18" customHeight="1">
      <c r="B9" s="154">
        <v>4</v>
      </c>
      <c r="C9" s="413">
        <f>②解答入力!H3</f>
        <v>0</v>
      </c>
      <c r="D9" s="209"/>
      <c r="E9" s="300">
        <f>SUM('③正　　答'!G4:G5)</f>
        <v>0</v>
      </c>
      <c r="F9" s="17">
        <f>SUM('③正　　答'!G6:G9)</f>
        <v>0</v>
      </c>
      <c r="G9" s="17">
        <f>SUM('③正　　答'!G10:G21)</f>
        <v>0</v>
      </c>
      <c r="H9" s="17">
        <f>SUM('③正　　答'!G22:G33)</f>
        <v>0</v>
      </c>
      <c r="I9" s="17">
        <f>SUM('③正　　答'!G$34:G$41)</f>
        <v>0</v>
      </c>
      <c r="J9" s="17">
        <f>SUM('③正　　答'!G$42:G$51)</f>
        <v>0</v>
      </c>
      <c r="K9" s="17">
        <f>SUM('③正　　答'!G$52:G$61)</f>
        <v>0</v>
      </c>
      <c r="L9" s="77">
        <f>SUM('③正　　答'!G$62:G$66)</f>
        <v>0</v>
      </c>
      <c r="M9" s="240">
        <f t="shared" si="3"/>
        <v>0</v>
      </c>
      <c r="N9" s="300">
        <f>SUM('③正　　答'!G$70:G$79)</f>
        <v>0</v>
      </c>
      <c r="O9" s="17">
        <f>SUM('③正　　答'!G$80:G$85)</f>
        <v>0</v>
      </c>
      <c r="P9" s="17">
        <f>SUM('③正　　答'!G$86:G$111)</f>
        <v>0</v>
      </c>
      <c r="Q9" s="17">
        <f>SUM('③正　　答'!G$112:G$119)</f>
        <v>0</v>
      </c>
      <c r="R9" s="77">
        <f>SUM('③正　　答'!G120:G131)</f>
        <v>0</v>
      </c>
      <c r="S9" s="240">
        <f t="shared" si="0"/>
        <v>0</v>
      </c>
      <c r="T9" s="253">
        <f t="shared" si="1"/>
        <v>0</v>
      </c>
      <c r="U9" s="254">
        <f t="shared" si="2"/>
        <v>0</v>
      </c>
    </row>
    <row r="10" spans="2:21" s="1" customFormat="1" ht="18" customHeight="1">
      <c r="B10" s="101">
        <v>5</v>
      </c>
      <c r="C10" s="414">
        <f>②解答入力!I3</f>
        <v>0</v>
      </c>
      <c r="D10" s="210"/>
      <c r="E10" s="308">
        <f>SUM('③正　　答'!H4:H5)</f>
        <v>0</v>
      </c>
      <c r="F10" s="182">
        <f>SUM('③正　　答'!H6:H9)</f>
        <v>0</v>
      </c>
      <c r="G10" s="182">
        <f>SUM('③正　　答'!H10:H21)</f>
        <v>0</v>
      </c>
      <c r="H10" s="182">
        <f>SUM('③正　　答'!H22:H33)</f>
        <v>0</v>
      </c>
      <c r="I10" s="182">
        <f>SUM('③正　　答'!H$34:H$41)</f>
        <v>0</v>
      </c>
      <c r="J10" s="182">
        <f>SUM('③正　　答'!H$42:H$51)</f>
        <v>0</v>
      </c>
      <c r="K10" s="182">
        <f>SUM('③正　　答'!H$52:H$61)</f>
        <v>0</v>
      </c>
      <c r="L10" s="185">
        <f>SUM('③正　　答'!H$62:H$66)</f>
        <v>0</v>
      </c>
      <c r="M10" s="241">
        <f t="shared" si="3"/>
        <v>0</v>
      </c>
      <c r="N10" s="308">
        <f>SUM('③正　　答'!H$70:H$79)</f>
        <v>0</v>
      </c>
      <c r="O10" s="182">
        <f>SUM('③正　　答'!H$80:H$85)</f>
        <v>0</v>
      </c>
      <c r="P10" s="182">
        <f>SUM('③正　　答'!H$86:H$111)</f>
        <v>0</v>
      </c>
      <c r="Q10" s="182">
        <f>SUM('③正　　答'!H$112:H$119)</f>
        <v>0</v>
      </c>
      <c r="R10" s="185">
        <f>SUM('③正　　答'!H120:H131)</f>
        <v>0</v>
      </c>
      <c r="S10" s="241">
        <f t="shared" si="0"/>
        <v>0</v>
      </c>
      <c r="T10" s="255">
        <f t="shared" si="1"/>
        <v>0</v>
      </c>
      <c r="U10" s="252">
        <f t="shared" si="2"/>
        <v>0</v>
      </c>
    </row>
    <row r="11" spans="2:21" s="1" customFormat="1" ht="18" customHeight="1">
      <c r="B11" s="85">
        <v>6</v>
      </c>
      <c r="C11" s="415">
        <f>②解答入力!J3</f>
        <v>0</v>
      </c>
      <c r="D11" s="211"/>
      <c r="E11" s="302">
        <f>SUM('③正　　答'!I4:I5)</f>
        <v>0</v>
      </c>
      <c r="F11" s="30">
        <f>SUM('③正　　答'!I6:I9)</f>
        <v>0</v>
      </c>
      <c r="G11" s="30">
        <f>SUM('③正　　答'!I10:I21)</f>
        <v>0</v>
      </c>
      <c r="H11" s="30">
        <f>SUM('③正　　答'!I22:I33)</f>
        <v>0</v>
      </c>
      <c r="I11" s="30">
        <f>SUM('③正　　答'!I$34:I$41)</f>
        <v>0</v>
      </c>
      <c r="J11" s="30">
        <f>SUM('③正　　答'!I$42:I$51)</f>
        <v>0</v>
      </c>
      <c r="K11" s="30">
        <f>SUM('③正　　答'!I$52:I$61)</f>
        <v>0</v>
      </c>
      <c r="L11" s="81">
        <f>SUM('③正　　答'!I$62:I$66)</f>
        <v>0</v>
      </c>
      <c r="M11" s="242">
        <f t="shared" si="3"/>
        <v>0</v>
      </c>
      <c r="N11" s="302">
        <f>SUM('③正　　答'!I$70:I$79)</f>
        <v>0</v>
      </c>
      <c r="O11" s="30">
        <f>SUM('③正　　答'!I$80:I$85)</f>
        <v>0</v>
      </c>
      <c r="P11" s="30">
        <f>SUM('③正　　答'!I$86:I$111)</f>
        <v>0</v>
      </c>
      <c r="Q11" s="30">
        <f>SUM('③正　　答'!I$112:I$119)</f>
        <v>0</v>
      </c>
      <c r="R11" s="81">
        <f>SUM('③正　　答'!I120:I131)</f>
        <v>0</v>
      </c>
      <c r="S11" s="242">
        <f t="shared" si="0"/>
        <v>0</v>
      </c>
      <c r="T11" s="251">
        <f t="shared" si="1"/>
        <v>0</v>
      </c>
      <c r="U11" s="256">
        <f t="shared" si="2"/>
        <v>0</v>
      </c>
    </row>
    <row r="12" spans="2:21" s="1" customFormat="1" ht="18" customHeight="1">
      <c r="B12" s="154">
        <v>7</v>
      </c>
      <c r="C12" s="413">
        <f>②解答入力!K3</f>
        <v>0</v>
      </c>
      <c r="D12" s="209"/>
      <c r="E12" s="300">
        <f>SUM('③正　　答'!J4:J5)</f>
        <v>0</v>
      </c>
      <c r="F12" s="17">
        <f>SUM('③正　　答'!J6:J9)</f>
        <v>0</v>
      </c>
      <c r="G12" s="17">
        <f>SUM('③正　　答'!J10:J21)</f>
        <v>0</v>
      </c>
      <c r="H12" s="17">
        <f>SUM('③正　　答'!J22:J33)</f>
        <v>0</v>
      </c>
      <c r="I12" s="17">
        <f>SUM('③正　　答'!J$34:J$41)</f>
        <v>0</v>
      </c>
      <c r="J12" s="17">
        <f>SUM('③正　　答'!J$42:J$51)</f>
        <v>0</v>
      </c>
      <c r="K12" s="17">
        <f>SUM('③正　　答'!J$52:J$61)</f>
        <v>0</v>
      </c>
      <c r="L12" s="77">
        <f>SUM('③正　　答'!J$62:J$66)</f>
        <v>0</v>
      </c>
      <c r="M12" s="240">
        <f t="shared" si="3"/>
        <v>0</v>
      </c>
      <c r="N12" s="300">
        <f>SUM('③正　　答'!J$70:J$79)</f>
        <v>0</v>
      </c>
      <c r="O12" s="17">
        <f>SUM('③正　　答'!J$80:J$85)</f>
        <v>0</v>
      </c>
      <c r="P12" s="17">
        <f>SUM('③正　　答'!J$86:J$111)</f>
        <v>0</v>
      </c>
      <c r="Q12" s="17">
        <f>SUM('③正　　答'!J$112:J$119)</f>
        <v>0</v>
      </c>
      <c r="R12" s="77">
        <f>SUM('③正　　答'!J120:J131)</f>
        <v>0</v>
      </c>
      <c r="S12" s="240">
        <f t="shared" si="0"/>
        <v>0</v>
      </c>
      <c r="T12" s="253">
        <f t="shared" si="1"/>
        <v>0</v>
      </c>
      <c r="U12" s="254">
        <f t="shared" si="2"/>
        <v>0</v>
      </c>
    </row>
    <row r="13" spans="2:21" s="1" customFormat="1" ht="18" customHeight="1">
      <c r="B13" s="154">
        <v>8</v>
      </c>
      <c r="C13" s="413">
        <f>②解答入力!L3</f>
        <v>0</v>
      </c>
      <c r="D13" s="209"/>
      <c r="E13" s="300">
        <f>SUM('③正　　答'!K4:K5)</f>
        <v>0</v>
      </c>
      <c r="F13" s="17">
        <f>SUM('③正　　答'!K6:K9)</f>
        <v>0</v>
      </c>
      <c r="G13" s="17">
        <f>SUM('③正　　答'!K10:K21)</f>
        <v>0</v>
      </c>
      <c r="H13" s="17">
        <f>SUM('③正　　答'!K22:K33)</f>
        <v>0</v>
      </c>
      <c r="I13" s="17">
        <f>SUM('③正　　答'!K$34:K$41)</f>
        <v>0</v>
      </c>
      <c r="J13" s="17">
        <f>SUM('③正　　答'!K$42:K$51)</f>
        <v>0</v>
      </c>
      <c r="K13" s="17">
        <f>SUM('③正　　答'!K$52:K$61)</f>
        <v>0</v>
      </c>
      <c r="L13" s="77">
        <f>SUM('③正　　答'!K$62:K$66)</f>
        <v>0</v>
      </c>
      <c r="M13" s="240">
        <f t="shared" si="3"/>
        <v>0</v>
      </c>
      <c r="N13" s="300">
        <f>SUM('③正　　答'!K$70:K$79)</f>
        <v>0</v>
      </c>
      <c r="O13" s="17">
        <f>SUM('③正　　答'!K$80:K$85)</f>
        <v>0</v>
      </c>
      <c r="P13" s="17">
        <f>SUM('③正　　答'!K$86:K$111)</f>
        <v>0</v>
      </c>
      <c r="Q13" s="17">
        <f>SUM('③正　　答'!K$112:K$119)</f>
        <v>0</v>
      </c>
      <c r="R13" s="77">
        <f>SUM('③正　　答'!K120:K131)</f>
        <v>0</v>
      </c>
      <c r="S13" s="240">
        <f t="shared" si="0"/>
        <v>0</v>
      </c>
      <c r="T13" s="253">
        <f t="shared" si="1"/>
        <v>0</v>
      </c>
      <c r="U13" s="254">
        <f t="shared" si="2"/>
        <v>0</v>
      </c>
    </row>
    <row r="14" spans="2:21" s="1" customFormat="1" ht="18" customHeight="1">
      <c r="B14" s="154">
        <v>9</v>
      </c>
      <c r="C14" s="413">
        <f>②解答入力!M3</f>
        <v>0</v>
      </c>
      <c r="D14" s="209"/>
      <c r="E14" s="300">
        <f>SUM('③正　　答'!L4:L5)</f>
        <v>0</v>
      </c>
      <c r="F14" s="17">
        <f>SUM('③正　　答'!L6:L9)</f>
        <v>0</v>
      </c>
      <c r="G14" s="17">
        <f>SUM('③正　　答'!L10:L21)</f>
        <v>0</v>
      </c>
      <c r="H14" s="17">
        <f>SUM('③正　　答'!L22:L33)</f>
        <v>0</v>
      </c>
      <c r="I14" s="17">
        <f>SUM('③正　　答'!L$34:L$41)</f>
        <v>0</v>
      </c>
      <c r="J14" s="17">
        <f>SUM('③正　　答'!L$42:L$51)</f>
        <v>0</v>
      </c>
      <c r="K14" s="17">
        <f>SUM('③正　　答'!L$52:L$61)</f>
        <v>0</v>
      </c>
      <c r="L14" s="77">
        <f>SUM('③正　　答'!L$62:L$66)</f>
        <v>0</v>
      </c>
      <c r="M14" s="240">
        <f t="shared" si="3"/>
        <v>0</v>
      </c>
      <c r="N14" s="300">
        <f>SUM('③正　　答'!L$70:L$79)</f>
        <v>0</v>
      </c>
      <c r="O14" s="17">
        <f>SUM('③正　　答'!L$80:L$85)</f>
        <v>0</v>
      </c>
      <c r="P14" s="17">
        <f>SUM('③正　　答'!L$86:L$111)</f>
        <v>0</v>
      </c>
      <c r="Q14" s="17">
        <f>SUM('③正　　答'!L$112:L$119)</f>
        <v>0</v>
      </c>
      <c r="R14" s="77">
        <f>SUM('③正　　答'!L120:L131)</f>
        <v>0</v>
      </c>
      <c r="S14" s="240">
        <f t="shared" si="0"/>
        <v>0</v>
      </c>
      <c r="T14" s="253">
        <f t="shared" si="1"/>
        <v>0</v>
      </c>
      <c r="U14" s="254">
        <f t="shared" si="2"/>
        <v>0</v>
      </c>
    </row>
    <row r="15" spans="2:21" s="1" customFormat="1" ht="18" customHeight="1">
      <c r="B15" s="101">
        <v>10</v>
      </c>
      <c r="C15" s="416">
        <f>②解答入力!N3</f>
        <v>0</v>
      </c>
      <c r="D15" s="212"/>
      <c r="E15" s="308">
        <f>SUM('③正　　答'!M4:M5)</f>
        <v>0</v>
      </c>
      <c r="F15" s="182">
        <f>SUM('③正　　答'!M6:M9)</f>
        <v>0</v>
      </c>
      <c r="G15" s="182">
        <f>SUM('③正　　答'!M10:M21)</f>
        <v>0</v>
      </c>
      <c r="H15" s="182">
        <f>SUM('③正　　答'!M22:M33)</f>
        <v>0</v>
      </c>
      <c r="I15" s="182">
        <f>SUM('③正　　答'!M$34:M$41)</f>
        <v>0</v>
      </c>
      <c r="J15" s="182">
        <f>SUM('③正　　答'!M$42:M$51)</f>
        <v>0</v>
      </c>
      <c r="K15" s="182">
        <f>SUM('③正　　答'!M$52:M$61)</f>
        <v>0</v>
      </c>
      <c r="L15" s="185">
        <f>SUM('③正　　答'!M$62:M$66)</f>
        <v>0</v>
      </c>
      <c r="M15" s="242">
        <f t="shared" si="3"/>
        <v>0</v>
      </c>
      <c r="N15" s="308">
        <f>SUM('③正　　答'!M$70:M$79)</f>
        <v>0</v>
      </c>
      <c r="O15" s="182">
        <f>SUM('③正　　答'!M$80:M$85)</f>
        <v>0</v>
      </c>
      <c r="P15" s="182">
        <f>SUM('③正　　答'!M$86:M$111)</f>
        <v>0</v>
      </c>
      <c r="Q15" s="182">
        <f>SUM('③正　　答'!M$112:M$119)</f>
        <v>0</v>
      </c>
      <c r="R15" s="185">
        <f>SUM('③正　　答'!M120:M131)</f>
        <v>0</v>
      </c>
      <c r="S15" s="242">
        <f t="shared" si="0"/>
        <v>0</v>
      </c>
      <c r="T15" s="255">
        <f t="shared" si="1"/>
        <v>0</v>
      </c>
      <c r="U15" s="257">
        <f t="shared" si="2"/>
        <v>0</v>
      </c>
    </row>
    <row r="16" spans="2:21" s="1" customFormat="1" ht="18" customHeight="1">
      <c r="B16" s="85">
        <v>11</v>
      </c>
      <c r="C16" s="414">
        <f>②解答入力!O3</f>
        <v>0</v>
      </c>
      <c r="D16" s="210"/>
      <c r="E16" s="302">
        <f>SUM('③正　　答'!N4:N5)</f>
        <v>0</v>
      </c>
      <c r="F16" s="30">
        <f>SUM('③正　　答'!N6:N9)</f>
        <v>0</v>
      </c>
      <c r="G16" s="30">
        <f>SUM('③正　　答'!N10:N21)</f>
        <v>0</v>
      </c>
      <c r="H16" s="30">
        <f>SUM('③正　　答'!N22:N33)</f>
        <v>0</v>
      </c>
      <c r="I16" s="30">
        <f>SUM('③正　　答'!N$34:N$41)</f>
        <v>0</v>
      </c>
      <c r="J16" s="30">
        <f>SUM('③正　　答'!N$42:N$51)</f>
        <v>0</v>
      </c>
      <c r="K16" s="30">
        <f>SUM('③正　　答'!N$52:N$61)</f>
        <v>0</v>
      </c>
      <c r="L16" s="81">
        <f>SUM('③正　　答'!N$62:N$66)</f>
        <v>0</v>
      </c>
      <c r="M16" s="243">
        <f t="shared" si="3"/>
        <v>0</v>
      </c>
      <c r="N16" s="302">
        <f>SUM('③正　　答'!N$70:N$79)</f>
        <v>0</v>
      </c>
      <c r="O16" s="30">
        <f>SUM('③正　　答'!N$80:N$85)</f>
        <v>0</v>
      </c>
      <c r="P16" s="30">
        <f>SUM('③正　　答'!N$86:N$111)</f>
        <v>0</v>
      </c>
      <c r="Q16" s="30">
        <f>SUM('③正　　答'!N$112:N$119)</f>
        <v>0</v>
      </c>
      <c r="R16" s="81">
        <f>SUM('③正　　答'!N120:N131)</f>
        <v>0</v>
      </c>
      <c r="S16" s="243">
        <f t="shared" si="0"/>
        <v>0</v>
      </c>
      <c r="T16" s="251">
        <f t="shared" si="1"/>
        <v>0</v>
      </c>
      <c r="U16" s="252">
        <f t="shared" si="2"/>
        <v>0</v>
      </c>
    </row>
    <row r="17" spans="2:21" s="1" customFormat="1" ht="18" customHeight="1">
      <c r="B17" s="154">
        <v>12</v>
      </c>
      <c r="C17" s="413">
        <f>②解答入力!P3</f>
        <v>0</v>
      </c>
      <c r="D17" s="209"/>
      <c r="E17" s="300">
        <f>SUM('③正　　答'!O4:O5)</f>
        <v>0</v>
      </c>
      <c r="F17" s="17">
        <f>SUM('③正　　答'!O6:O9)</f>
        <v>0</v>
      </c>
      <c r="G17" s="17">
        <f>SUM('③正　　答'!O10:O21)</f>
        <v>0</v>
      </c>
      <c r="H17" s="17">
        <f>SUM('③正　　答'!O22:O33)</f>
        <v>0</v>
      </c>
      <c r="I17" s="17">
        <f>SUM('③正　　答'!O$34:O$41)</f>
        <v>0</v>
      </c>
      <c r="J17" s="17">
        <f>SUM('③正　　答'!O$42:O$51)</f>
        <v>0</v>
      </c>
      <c r="K17" s="17">
        <f>SUM('③正　　答'!O$52:O$61)</f>
        <v>0</v>
      </c>
      <c r="L17" s="77">
        <f>SUM('③正　　答'!O$62:O$66)</f>
        <v>0</v>
      </c>
      <c r="M17" s="240">
        <f t="shared" si="3"/>
        <v>0</v>
      </c>
      <c r="N17" s="300">
        <f>SUM('③正　　答'!O$70:O$79)</f>
        <v>0</v>
      </c>
      <c r="O17" s="17">
        <f>SUM('③正　　答'!O$80:O$85)</f>
        <v>0</v>
      </c>
      <c r="P17" s="17">
        <f>SUM('③正　　答'!O$86:O$111)</f>
        <v>0</v>
      </c>
      <c r="Q17" s="17">
        <f>SUM('③正　　答'!O$112:O$119)</f>
        <v>0</v>
      </c>
      <c r="R17" s="77">
        <f>SUM('③正　　答'!O120:O131)</f>
        <v>0</v>
      </c>
      <c r="S17" s="240">
        <f t="shared" si="0"/>
        <v>0</v>
      </c>
      <c r="T17" s="253">
        <f t="shared" si="1"/>
        <v>0</v>
      </c>
      <c r="U17" s="254">
        <f t="shared" si="2"/>
        <v>0</v>
      </c>
    </row>
    <row r="18" spans="2:21" s="1" customFormat="1" ht="18" customHeight="1">
      <c r="B18" s="154">
        <v>13</v>
      </c>
      <c r="C18" s="413">
        <f>②解答入力!Q3</f>
        <v>0</v>
      </c>
      <c r="D18" s="209"/>
      <c r="E18" s="300">
        <f>SUM('③正　　答'!P4:P5)</f>
        <v>0</v>
      </c>
      <c r="F18" s="17">
        <f>SUM('③正　　答'!P6:P9)</f>
        <v>0</v>
      </c>
      <c r="G18" s="17">
        <f>SUM('③正　　答'!P10:P21)</f>
        <v>0</v>
      </c>
      <c r="H18" s="17">
        <f>SUM('③正　　答'!P22:P33)</f>
        <v>0</v>
      </c>
      <c r="I18" s="17">
        <f>SUM('③正　　答'!P$34:P$41)</f>
        <v>0</v>
      </c>
      <c r="J18" s="17">
        <f>SUM('③正　　答'!P$42:P$51)</f>
        <v>0</v>
      </c>
      <c r="K18" s="17">
        <f>SUM('③正　　答'!P$52:P$61)</f>
        <v>0</v>
      </c>
      <c r="L18" s="77">
        <f>SUM('③正　　答'!P$62:P$66)</f>
        <v>0</v>
      </c>
      <c r="M18" s="240">
        <f t="shared" si="3"/>
        <v>0</v>
      </c>
      <c r="N18" s="300">
        <f>SUM('③正　　答'!P$70:P$79)</f>
        <v>0</v>
      </c>
      <c r="O18" s="17">
        <f>SUM('③正　　答'!P$80:P$85)</f>
        <v>0</v>
      </c>
      <c r="P18" s="17">
        <f>SUM('③正　　答'!P$86:P$111)</f>
        <v>0</v>
      </c>
      <c r="Q18" s="17">
        <f>SUM('③正　　答'!P$112:P$119)</f>
        <v>0</v>
      </c>
      <c r="R18" s="77">
        <f>SUM('③正　　答'!P120:P131)</f>
        <v>0</v>
      </c>
      <c r="S18" s="240">
        <f t="shared" si="0"/>
        <v>0</v>
      </c>
      <c r="T18" s="253">
        <f t="shared" si="1"/>
        <v>0</v>
      </c>
      <c r="U18" s="254">
        <f t="shared" si="2"/>
        <v>0</v>
      </c>
    </row>
    <row r="19" spans="2:21" s="1" customFormat="1" ht="18" customHeight="1">
      <c r="B19" s="154">
        <v>14</v>
      </c>
      <c r="C19" s="413">
        <f>②解答入力!R3</f>
        <v>0</v>
      </c>
      <c r="D19" s="209"/>
      <c r="E19" s="300">
        <f>SUM('③正　　答'!Q4:Q5)</f>
        <v>0</v>
      </c>
      <c r="F19" s="17">
        <f>SUM('③正　　答'!Q6:Q9)</f>
        <v>0</v>
      </c>
      <c r="G19" s="17">
        <f>SUM('③正　　答'!Q10:Q21)</f>
        <v>0</v>
      </c>
      <c r="H19" s="17">
        <f>SUM('③正　　答'!Q22:Q33)</f>
        <v>0</v>
      </c>
      <c r="I19" s="17">
        <f>SUM('③正　　答'!Q$34:Q$41)</f>
        <v>0</v>
      </c>
      <c r="J19" s="17">
        <f>SUM('③正　　答'!Q$42:Q$51)</f>
        <v>0</v>
      </c>
      <c r="K19" s="17">
        <f>SUM('③正　　答'!Q$52:Q$61)</f>
        <v>0</v>
      </c>
      <c r="L19" s="77">
        <f>SUM('③正　　答'!Q$62:Q$66)</f>
        <v>0</v>
      </c>
      <c r="M19" s="240">
        <f t="shared" si="3"/>
        <v>0</v>
      </c>
      <c r="N19" s="300">
        <f>SUM('③正　　答'!Q$70:Q$79)</f>
        <v>0</v>
      </c>
      <c r="O19" s="17">
        <f>SUM('③正　　答'!Q$80:Q$85)</f>
        <v>0</v>
      </c>
      <c r="P19" s="17">
        <f>SUM('③正　　答'!Q$86:Q$111)</f>
        <v>0</v>
      </c>
      <c r="Q19" s="17">
        <f>SUM('③正　　答'!Q$112:Q$119)</f>
        <v>0</v>
      </c>
      <c r="R19" s="77">
        <f>SUM('③正　　答'!Q120:Q131)</f>
        <v>0</v>
      </c>
      <c r="S19" s="240">
        <f t="shared" si="0"/>
        <v>0</v>
      </c>
      <c r="T19" s="253">
        <f t="shared" si="1"/>
        <v>0</v>
      </c>
      <c r="U19" s="254">
        <f t="shared" si="2"/>
        <v>0</v>
      </c>
    </row>
    <row r="20" spans="2:21" s="1" customFormat="1" ht="18" customHeight="1">
      <c r="B20" s="101">
        <v>15</v>
      </c>
      <c r="C20" s="414">
        <f>②解答入力!S3</f>
        <v>0</v>
      </c>
      <c r="D20" s="210"/>
      <c r="E20" s="308">
        <f>SUM('③正　　答'!R4:R5)</f>
        <v>0</v>
      </c>
      <c r="F20" s="182">
        <f>SUM('③正　　答'!R6:R9)</f>
        <v>0</v>
      </c>
      <c r="G20" s="182">
        <f>SUM('③正　　答'!R10:R21)</f>
        <v>0</v>
      </c>
      <c r="H20" s="182">
        <f>SUM('③正　　答'!R22:R33)</f>
        <v>0</v>
      </c>
      <c r="I20" s="182">
        <f>SUM('③正　　答'!R$34:R$41)</f>
        <v>0</v>
      </c>
      <c r="J20" s="182">
        <f>SUM('③正　　答'!R$42:R$51)</f>
        <v>0</v>
      </c>
      <c r="K20" s="182">
        <f>SUM('③正　　答'!R$52:R$61)</f>
        <v>0</v>
      </c>
      <c r="L20" s="185">
        <f>SUM('③正　　答'!R$62:R$66)</f>
        <v>0</v>
      </c>
      <c r="M20" s="241">
        <f t="shared" si="3"/>
        <v>0</v>
      </c>
      <c r="N20" s="308">
        <f>SUM('③正　　答'!R$70:R$79)</f>
        <v>0</v>
      </c>
      <c r="O20" s="182">
        <f>SUM('③正　　答'!R$80:R$85)</f>
        <v>0</v>
      </c>
      <c r="P20" s="182">
        <f>SUM('③正　　答'!R$86:R$111)</f>
        <v>0</v>
      </c>
      <c r="Q20" s="182">
        <f>SUM('③正　　答'!R$112:R$119)</f>
        <v>0</v>
      </c>
      <c r="R20" s="185">
        <f>SUM('③正　　答'!R120:R131)</f>
        <v>0</v>
      </c>
      <c r="S20" s="241">
        <f t="shared" si="0"/>
        <v>0</v>
      </c>
      <c r="T20" s="255">
        <f t="shared" si="1"/>
        <v>0</v>
      </c>
      <c r="U20" s="252">
        <f t="shared" si="2"/>
        <v>0</v>
      </c>
    </row>
    <row r="21" spans="2:21" s="1" customFormat="1" ht="18" customHeight="1">
      <c r="B21" s="85">
        <v>16</v>
      </c>
      <c r="C21" s="415">
        <f>②解答入力!T3</f>
        <v>0</v>
      </c>
      <c r="D21" s="211"/>
      <c r="E21" s="302">
        <f>SUM('③正　　答'!S4:S5)</f>
        <v>0</v>
      </c>
      <c r="F21" s="30">
        <f>SUM('③正　　答'!S6:S9)</f>
        <v>0</v>
      </c>
      <c r="G21" s="30">
        <f>SUM('③正　　答'!S10:S21)</f>
        <v>0</v>
      </c>
      <c r="H21" s="30">
        <f>SUM('③正　　答'!S22:S33)</f>
        <v>0</v>
      </c>
      <c r="I21" s="30">
        <f>SUM('③正　　答'!S$34:S$41)</f>
        <v>0</v>
      </c>
      <c r="J21" s="30">
        <f>SUM('③正　　答'!S$42:S$51)</f>
        <v>0</v>
      </c>
      <c r="K21" s="30">
        <f>SUM('③正　　答'!S$52:S$61)</f>
        <v>0</v>
      </c>
      <c r="L21" s="81">
        <f>SUM('③正　　答'!S$62:S$66)</f>
        <v>0</v>
      </c>
      <c r="M21" s="242">
        <f t="shared" si="3"/>
        <v>0</v>
      </c>
      <c r="N21" s="302">
        <f>SUM('③正　　答'!S$70:S$79)</f>
        <v>0</v>
      </c>
      <c r="O21" s="30">
        <f>SUM('③正　　答'!S$80:S$85)</f>
        <v>0</v>
      </c>
      <c r="P21" s="30">
        <f>SUM('③正　　答'!S$86:S$111)</f>
        <v>0</v>
      </c>
      <c r="Q21" s="30">
        <f>SUM('③正　　答'!S$112:S$119)</f>
        <v>0</v>
      </c>
      <c r="R21" s="81">
        <f>SUM('③正　　答'!S120:S131)</f>
        <v>0</v>
      </c>
      <c r="S21" s="242">
        <f t="shared" si="0"/>
        <v>0</v>
      </c>
      <c r="T21" s="251">
        <f t="shared" si="1"/>
        <v>0</v>
      </c>
      <c r="U21" s="256">
        <f t="shared" si="2"/>
        <v>0</v>
      </c>
    </row>
    <row r="22" spans="2:21" s="1" customFormat="1" ht="18" customHeight="1">
      <c r="B22" s="154">
        <v>17</v>
      </c>
      <c r="C22" s="413">
        <f>②解答入力!U3</f>
        <v>0</v>
      </c>
      <c r="D22" s="209"/>
      <c r="E22" s="300">
        <f>SUM('③正　　答'!T4:T5)</f>
        <v>0</v>
      </c>
      <c r="F22" s="17">
        <f>SUM('③正　　答'!T6:T9)</f>
        <v>0</v>
      </c>
      <c r="G22" s="17">
        <f>SUM('③正　　答'!T10:T21)</f>
        <v>0</v>
      </c>
      <c r="H22" s="17">
        <f>SUM('③正　　答'!T22:T33)</f>
        <v>0</v>
      </c>
      <c r="I22" s="17">
        <f>SUM('③正　　答'!T$34:T$41)</f>
        <v>0</v>
      </c>
      <c r="J22" s="17">
        <f>SUM('③正　　答'!T$42:T$51)</f>
        <v>0</v>
      </c>
      <c r="K22" s="17">
        <f>SUM('③正　　答'!T$52:T$61)</f>
        <v>0</v>
      </c>
      <c r="L22" s="77">
        <f>SUM('③正　　答'!T$62:T$66)</f>
        <v>0</v>
      </c>
      <c r="M22" s="240">
        <f t="shared" si="3"/>
        <v>0</v>
      </c>
      <c r="N22" s="300">
        <f>SUM('③正　　答'!T$70:T$79)</f>
        <v>0</v>
      </c>
      <c r="O22" s="17">
        <f>SUM('③正　　答'!T$80:T$85)</f>
        <v>0</v>
      </c>
      <c r="P22" s="17">
        <f>SUM('③正　　答'!T$86:T$111)</f>
        <v>0</v>
      </c>
      <c r="Q22" s="17">
        <f>SUM('③正　　答'!T$112:T$119)</f>
        <v>0</v>
      </c>
      <c r="R22" s="77">
        <f>SUM('③正　　答'!T120:T131)</f>
        <v>0</v>
      </c>
      <c r="S22" s="240">
        <f t="shared" si="0"/>
        <v>0</v>
      </c>
      <c r="T22" s="253">
        <f t="shared" si="1"/>
        <v>0</v>
      </c>
      <c r="U22" s="254">
        <f t="shared" si="2"/>
        <v>0</v>
      </c>
    </row>
    <row r="23" spans="2:21" s="1" customFormat="1" ht="18" customHeight="1">
      <c r="B23" s="154">
        <v>18</v>
      </c>
      <c r="C23" s="413">
        <f>②解答入力!V3</f>
        <v>0</v>
      </c>
      <c r="D23" s="209"/>
      <c r="E23" s="300">
        <f>SUM('③正　　答'!U4:U5)</f>
        <v>0</v>
      </c>
      <c r="F23" s="17">
        <f>SUM('③正　　答'!U6:U9)</f>
        <v>0</v>
      </c>
      <c r="G23" s="17">
        <f>SUM('③正　　答'!U10:U21)</f>
        <v>0</v>
      </c>
      <c r="H23" s="17">
        <f>SUM('③正　　答'!U22:U33)</f>
        <v>0</v>
      </c>
      <c r="I23" s="17">
        <f>SUM('③正　　答'!U$34:U$41)</f>
        <v>0</v>
      </c>
      <c r="J23" s="17">
        <f>SUM('③正　　答'!U$42:U$51)</f>
        <v>0</v>
      </c>
      <c r="K23" s="17">
        <f>SUM('③正　　答'!U$52:U$61)</f>
        <v>0</v>
      </c>
      <c r="L23" s="77">
        <f>SUM('③正　　答'!U$62:U$66)</f>
        <v>0</v>
      </c>
      <c r="M23" s="240">
        <f t="shared" si="3"/>
        <v>0</v>
      </c>
      <c r="N23" s="300">
        <f>SUM('③正　　答'!U$70:U$79)</f>
        <v>0</v>
      </c>
      <c r="O23" s="17">
        <f>SUM('③正　　答'!U$80:U$85)</f>
        <v>0</v>
      </c>
      <c r="P23" s="17">
        <f>SUM('③正　　答'!U$86:U$111)</f>
        <v>0</v>
      </c>
      <c r="Q23" s="17">
        <f>SUM('③正　　答'!U$112:U$119)</f>
        <v>0</v>
      </c>
      <c r="R23" s="77">
        <f>SUM('③正　　答'!U120:U131)</f>
        <v>0</v>
      </c>
      <c r="S23" s="240">
        <f t="shared" si="0"/>
        <v>0</v>
      </c>
      <c r="T23" s="253">
        <f t="shared" si="1"/>
        <v>0</v>
      </c>
      <c r="U23" s="254">
        <f t="shared" si="2"/>
        <v>0</v>
      </c>
    </row>
    <row r="24" spans="2:21" s="1" customFormat="1" ht="18" customHeight="1">
      <c r="B24" s="154">
        <v>19</v>
      </c>
      <c r="C24" s="413">
        <f>②解答入力!W3</f>
        <v>0</v>
      </c>
      <c r="D24" s="209"/>
      <c r="E24" s="300">
        <f>SUM('③正　　答'!V4:V5)</f>
        <v>0</v>
      </c>
      <c r="F24" s="17">
        <f>SUM('③正　　答'!V6:V9)</f>
        <v>0</v>
      </c>
      <c r="G24" s="17">
        <f>SUM('③正　　答'!V10:V21)</f>
        <v>0</v>
      </c>
      <c r="H24" s="17">
        <f>SUM('③正　　答'!V22:V33)</f>
        <v>0</v>
      </c>
      <c r="I24" s="17">
        <f>SUM('③正　　答'!V$34:V$41)</f>
        <v>0</v>
      </c>
      <c r="J24" s="17">
        <f>SUM('③正　　答'!V$42:V$51)</f>
        <v>0</v>
      </c>
      <c r="K24" s="17">
        <f>SUM('③正　　答'!V$52:V$61)</f>
        <v>0</v>
      </c>
      <c r="L24" s="77">
        <f>SUM('③正　　答'!V$62:V$66)</f>
        <v>0</v>
      </c>
      <c r="M24" s="240">
        <f t="shared" si="3"/>
        <v>0</v>
      </c>
      <c r="N24" s="300">
        <f>SUM('③正　　答'!V$70:V$79)</f>
        <v>0</v>
      </c>
      <c r="O24" s="17">
        <f>SUM('③正　　答'!V$80:V$85)</f>
        <v>0</v>
      </c>
      <c r="P24" s="17">
        <f>SUM('③正　　答'!V$86:V$111)</f>
        <v>0</v>
      </c>
      <c r="Q24" s="17">
        <f>SUM('③正　　答'!V$112:V$119)</f>
        <v>0</v>
      </c>
      <c r="R24" s="77">
        <f>SUM('③正　　答'!V120:V131)</f>
        <v>0</v>
      </c>
      <c r="S24" s="240">
        <f t="shared" si="0"/>
        <v>0</v>
      </c>
      <c r="T24" s="253">
        <f t="shared" si="1"/>
        <v>0</v>
      </c>
      <c r="U24" s="254">
        <f t="shared" si="2"/>
        <v>0</v>
      </c>
    </row>
    <row r="25" spans="2:21" s="1" customFormat="1" ht="18" customHeight="1">
      <c r="B25" s="101">
        <v>20</v>
      </c>
      <c r="C25" s="416">
        <f>②解答入力!X3</f>
        <v>0</v>
      </c>
      <c r="D25" s="212"/>
      <c r="E25" s="308">
        <f>SUM('③正　　答'!W4:W5)</f>
        <v>0</v>
      </c>
      <c r="F25" s="182">
        <f>SUM('③正　　答'!W6:W9)</f>
        <v>0</v>
      </c>
      <c r="G25" s="182">
        <f>SUM('③正　　答'!W10:W21)</f>
        <v>0</v>
      </c>
      <c r="H25" s="182">
        <f>SUM('③正　　答'!W22:W33)</f>
        <v>0</v>
      </c>
      <c r="I25" s="182">
        <f>SUM('③正　　答'!W$34:W$41)</f>
        <v>0</v>
      </c>
      <c r="J25" s="182">
        <f>SUM('③正　　答'!W$42:W$51)</f>
        <v>0</v>
      </c>
      <c r="K25" s="182">
        <f>SUM('③正　　答'!W$52:W$61)</f>
        <v>0</v>
      </c>
      <c r="L25" s="185">
        <f>SUM('③正　　答'!W$62:W$66)</f>
        <v>0</v>
      </c>
      <c r="M25" s="242">
        <f t="shared" si="3"/>
        <v>0</v>
      </c>
      <c r="N25" s="308">
        <f>SUM('③正　　答'!W$70:W$79)</f>
        <v>0</v>
      </c>
      <c r="O25" s="182">
        <f>SUM('③正　　答'!W$80:W$85)</f>
        <v>0</v>
      </c>
      <c r="P25" s="182">
        <f>SUM('③正　　答'!W$86:W$111)</f>
        <v>0</v>
      </c>
      <c r="Q25" s="182">
        <f>SUM('③正　　答'!W$112:W$119)</f>
        <v>0</v>
      </c>
      <c r="R25" s="185">
        <f>SUM('③正　　答'!W120:W131)</f>
        <v>0</v>
      </c>
      <c r="S25" s="242">
        <f t="shared" si="0"/>
        <v>0</v>
      </c>
      <c r="T25" s="255">
        <f t="shared" si="1"/>
        <v>0</v>
      </c>
      <c r="U25" s="257">
        <f t="shared" si="2"/>
        <v>0</v>
      </c>
    </row>
    <row r="26" spans="2:21" s="1" customFormat="1" ht="18" customHeight="1">
      <c r="B26" s="85">
        <v>21</v>
      </c>
      <c r="C26" s="414">
        <f>②解答入力!Y3</f>
        <v>0</v>
      </c>
      <c r="D26" s="210"/>
      <c r="E26" s="302">
        <f>SUM('③正　　答'!X4:X5)</f>
        <v>0</v>
      </c>
      <c r="F26" s="30">
        <f>SUM('③正　　答'!X6:X9)</f>
        <v>0</v>
      </c>
      <c r="G26" s="30">
        <f>SUM('③正　　答'!X10:X21)</f>
        <v>0</v>
      </c>
      <c r="H26" s="30">
        <f>SUM('③正　　答'!X22:X33)</f>
        <v>0</v>
      </c>
      <c r="I26" s="30">
        <f>SUM('③正　　答'!X$34:X$41)</f>
        <v>0</v>
      </c>
      <c r="J26" s="30">
        <f>SUM('③正　　答'!X$42:X$51)</f>
        <v>0</v>
      </c>
      <c r="K26" s="30">
        <f>SUM('③正　　答'!X$52:X$61)</f>
        <v>0</v>
      </c>
      <c r="L26" s="81">
        <f>SUM('③正　　答'!X$62:X$66)</f>
        <v>0</v>
      </c>
      <c r="M26" s="243">
        <f t="shared" si="3"/>
        <v>0</v>
      </c>
      <c r="N26" s="302">
        <f>SUM('③正　　答'!X$70:X$79)</f>
        <v>0</v>
      </c>
      <c r="O26" s="30">
        <f>SUM('③正　　答'!X$80:X$85)</f>
        <v>0</v>
      </c>
      <c r="P26" s="30">
        <f>SUM('③正　　答'!X$86:X$111)</f>
        <v>0</v>
      </c>
      <c r="Q26" s="30">
        <f>SUM('③正　　答'!X$112:X$119)</f>
        <v>0</v>
      </c>
      <c r="R26" s="81">
        <f>SUM('③正　　答'!X120:X131)</f>
        <v>0</v>
      </c>
      <c r="S26" s="243">
        <f t="shared" si="0"/>
        <v>0</v>
      </c>
      <c r="T26" s="251">
        <f t="shared" si="1"/>
        <v>0</v>
      </c>
      <c r="U26" s="252">
        <f t="shared" si="2"/>
        <v>0</v>
      </c>
    </row>
    <row r="27" spans="2:21" s="1" customFormat="1" ht="18" customHeight="1">
      <c r="B27" s="154">
        <v>22</v>
      </c>
      <c r="C27" s="413">
        <f>②解答入力!Z3</f>
        <v>0</v>
      </c>
      <c r="D27" s="209"/>
      <c r="E27" s="300">
        <f>SUM('③正　　答'!Y4:Y5)</f>
        <v>0</v>
      </c>
      <c r="F27" s="17">
        <f>SUM('③正　　答'!Y6:Y9)</f>
        <v>0</v>
      </c>
      <c r="G27" s="17">
        <f>SUM('③正　　答'!Y10:Y21)</f>
        <v>0</v>
      </c>
      <c r="H27" s="17">
        <f>SUM('③正　　答'!Y22:Y33)</f>
        <v>0</v>
      </c>
      <c r="I27" s="17">
        <f>SUM('③正　　答'!Y$34:Y$41)</f>
        <v>0</v>
      </c>
      <c r="J27" s="17">
        <f>SUM('③正　　答'!Y$42:Y$51)</f>
        <v>0</v>
      </c>
      <c r="K27" s="17">
        <f>SUM('③正　　答'!Y$52:Y$61)</f>
        <v>0</v>
      </c>
      <c r="L27" s="77">
        <f>SUM('③正　　答'!Y$62:Y$66)</f>
        <v>0</v>
      </c>
      <c r="M27" s="240">
        <f t="shared" si="3"/>
        <v>0</v>
      </c>
      <c r="N27" s="300">
        <f>SUM('③正　　答'!Y$70:Y$79)</f>
        <v>0</v>
      </c>
      <c r="O27" s="17">
        <f>SUM('③正　　答'!Y$80:Y$85)</f>
        <v>0</v>
      </c>
      <c r="P27" s="17">
        <f>SUM('③正　　答'!Y$86:Y$111)</f>
        <v>0</v>
      </c>
      <c r="Q27" s="17">
        <f>SUM('③正　　答'!Y$112:Y$119)</f>
        <v>0</v>
      </c>
      <c r="R27" s="77">
        <f>SUM('③正　　答'!Y120:Y131)</f>
        <v>0</v>
      </c>
      <c r="S27" s="240">
        <f t="shared" si="0"/>
        <v>0</v>
      </c>
      <c r="T27" s="253">
        <f t="shared" si="1"/>
        <v>0</v>
      </c>
      <c r="U27" s="254">
        <f t="shared" si="2"/>
        <v>0</v>
      </c>
    </row>
    <row r="28" spans="2:21" s="1" customFormat="1" ht="18" customHeight="1">
      <c r="B28" s="154">
        <v>23</v>
      </c>
      <c r="C28" s="413">
        <f>②解答入力!AA3</f>
        <v>0</v>
      </c>
      <c r="D28" s="209"/>
      <c r="E28" s="300">
        <f>SUM('③正　　答'!Z4:Z5)</f>
        <v>0</v>
      </c>
      <c r="F28" s="17">
        <f>SUM('③正　　答'!Z6:Z9)</f>
        <v>0</v>
      </c>
      <c r="G28" s="17">
        <f>SUM('③正　　答'!Z10:Z21)</f>
        <v>0</v>
      </c>
      <c r="H28" s="17">
        <f>SUM('③正　　答'!Z22:Z33)</f>
        <v>0</v>
      </c>
      <c r="I28" s="17">
        <f>SUM('③正　　答'!Z$34:Z$41)</f>
        <v>0</v>
      </c>
      <c r="J28" s="17">
        <f>SUM('③正　　答'!Z$42:Z$51)</f>
        <v>0</v>
      </c>
      <c r="K28" s="17">
        <f>SUM('③正　　答'!Z$52:Z$61)</f>
        <v>0</v>
      </c>
      <c r="L28" s="77">
        <f>SUM('③正　　答'!Z$62:Z$66)</f>
        <v>0</v>
      </c>
      <c r="M28" s="240">
        <f t="shared" si="3"/>
        <v>0</v>
      </c>
      <c r="N28" s="300">
        <f>SUM('③正　　答'!Z$70:Z$79)</f>
        <v>0</v>
      </c>
      <c r="O28" s="17">
        <f>SUM('③正　　答'!Z$80:Z$85)</f>
        <v>0</v>
      </c>
      <c r="P28" s="17">
        <f>SUM('③正　　答'!Z$86:Z$111)</f>
        <v>0</v>
      </c>
      <c r="Q28" s="17">
        <f>SUM('③正　　答'!Z$112:Z$119)</f>
        <v>0</v>
      </c>
      <c r="R28" s="77">
        <f>SUM('③正　　答'!Z120:Z131)</f>
        <v>0</v>
      </c>
      <c r="S28" s="240">
        <f t="shared" si="0"/>
        <v>0</v>
      </c>
      <c r="T28" s="253">
        <f t="shared" si="1"/>
        <v>0</v>
      </c>
      <c r="U28" s="254">
        <f t="shared" si="2"/>
        <v>0</v>
      </c>
    </row>
    <row r="29" spans="2:21" s="1" customFormat="1" ht="18" customHeight="1">
      <c r="B29" s="154">
        <v>24</v>
      </c>
      <c r="C29" s="413">
        <f>②解答入力!AB3</f>
        <v>0</v>
      </c>
      <c r="D29" s="209"/>
      <c r="E29" s="300">
        <f>SUM('③正　　答'!AA4:AA5)</f>
        <v>0</v>
      </c>
      <c r="F29" s="17">
        <f>SUM('③正　　答'!AA6:AA9)</f>
        <v>0</v>
      </c>
      <c r="G29" s="17">
        <f>SUM('③正　　答'!AA10:AA21)</f>
        <v>0</v>
      </c>
      <c r="H29" s="17">
        <f>SUM('③正　　答'!AA22:AA33)</f>
        <v>0</v>
      </c>
      <c r="I29" s="17">
        <f>SUM('③正　　答'!AA$34:AA$41)</f>
        <v>0</v>
      </c>
      <c r="J29" s="17">
        <f>SUM('③正　　答'!AA$42:AA$51)</f>
        <v>0</v>
      </c>
      <c r="K29" s="17">
        <f>SUM('③正　　答'!AA$52:AA$61)</f>
        <v>0</v>
      </c>
      <c r="L29" s="77">
        <f>SUM('③正　　答'!AA$62:AA$66)</f>
        <v>0</v>
      </c>
      <c r="M29" s="240">
        <f t="shared" si="3"/>
        <v>0</v>
      </c>
      <c r="N29" s="300">
        <f>SUM('③正　　答'!AA$70:AA$79)</f>
        <v>0</v>
      </c>
      <c r="O29" s="17">
        <f>SUM('③正　　答'!AA$80:AA$85)</f>
        <v>0</v>
      </c>
      <c r="P29" s="17">
        <f>SUM('③正　　答'!AA$86:AA$111)</f>
        <v>0</v>
      </c>
      <c r="Q29" s="17">
        <f>SUM('③正　　答'!AA$112:AA$119)</f>
        <v>0</v>
      </c>
      <c r="R29" s="77">
        <f>SUM('③正　　答'!AA120:AA131)</f>
        <v>0</v>
      </c>
      <c r="S29" s="240">
        <f t="shared" si="0"/>
        <v>0</v>
      </c>
      <c r="T29" s="253">
        <f t="shared" si="1"/>
        <v>0</v>
      </c>
      <c r="U29" s="254">
        <f t="shared" si="2"/>
        <v>0</v>
      </c>
    </row>
    <row r="30" spans="2:21" s="1" customFormat="1" ht="18" customHeight="1">
      <c r="B30" s="100">
        <v>25</v>
      </c>
      <c r="C30" s="414">
        <f>②解答入力!AC3</f>
        <v>0</v>
      </c>
      <c r="D30" s="210"/>
      <c r="E30" s="308">
        <f>SUM('③正　　答'!AB4:AB5)</f>
        <v>0</v>
      </c>
      <c r="F30" s="182">
        <f>SUM('③正　　答'!AB6:AB9)</f>
        <v>0</v>
      </c>
      <c r="G30" s="182">
        <f>SUM('③正　　答'!AB10:AB21)</f>
        <v>0</v>
      </c>
      <c r="H30" s="182">
        <f>SUM('③正　　答'!AB22:AB33)</f>
        <v>0</v>
      </c>
      <c r="I30" s="182">
        <f>SUM('③正　　答'!AB$34:AB$41)</f>
        <v>0</v>
      </c>
      <c r="J30" s="182">
        <f>SUM('③正　　答'!AB$42:AB$51)</f>
        <v>0</v>
      </c>
      <c r="K30" s="182">
        <f>SUM('③正　　答'!AB$52:AB$61)</f>
        <v>0</v>
      </c>
      <c r="L30" s="185">
        <f>SUM('③正　　答'!AB$62:AB$66)</f>
        <v>0</v>
      </c>
      <c r="M30" s="241">
        <f t="shared" si="3"/>
        <v>0</v>
      </c>
      <c r="N30" s="308">
        <f>SUM('③正　　答'!AB$70:AB$79)</f>
        <v>0</v>
      </c>
      <c r="O30" s="182">
        <f>SUM('③正　　答'!AB$80:AB$85)</f>
        <v>0</v>
      </c>
      <c r="P30" s="182">
        <f>SUM('③正　　答'!AB$86:AB$111)</f>
        <v>0</v>
      </c>
      <c r="Q30" s="182">
        <f>SUM('③正　　答'!AB$112:AB$119)</f>
        <v>0</v>
      </c>
      <c r="R30" s="185">
        <f>SUM('③正　　答'!AB120:AB131)</f>
        <v>0</v>
      </c>
      <c r="S30" s="241">
        <f t="shared" si="0"/>
        <v>0</v>
      </c>
      <c r="T30" s="251">
        <f t="shared" si="1"/>
        <v>0</v>
      </c>
      <c r="U30" s="252">
        <f t="shared" si="2"/>
        <v>0</v>
      </c>
    </row>
    <row r="31" spans="2:21" s="1" customFormat="1" ht="18" customHeight="1">
      <c r="B31" s="85">
        <v>26</v>
      </c>
      <c r="C31" s="415">
        <f>②解答入力!AD3</f>
        <v>0</v>
      </c>
      <c r="D31" s="211"/>
      <c r="E31" s="302">
        <f>SUM('③正　　答'!AC4:AC5)</f>
        <v>0</v>
      </c>
      <c r="F31" s="30">
        <f>SUM('③正　　答'!AC6:AC9)</f>
        <v>0</v>
      </c>
      <c r="G31" s="30">
        <f>SUM('③正　　答'!AC10:AC21)</f>
        <v>0</v>
      </c>
      <c r="H31" s="30">
        <f>SUM('③正　　答'!AC22:AC33)</f>
        <v>0</v>
      </c>
      <c r="I31" s="30">
        <f>SUM('③正　　答'!AC$34:AC$41)</f>
        <v>0</v>
      </c>
      <c r="J31" s="30">
        <f>SUM('③正　　答'!AC$42:AC$51)</f>
        <v>0</v>
      </c>
      <c r="K31" s="30">
        <f>SUM('③正　　答'!AC$52:AC$61)</f>
        <v>0</v>
      </c>
      <c r="L31" s="81">
        <f>SUM('③正　　答'!AC$62:AC$66)</f>
        <v>0</v>
      </c>
      <c r="M31" s="242">
        <f t="shared" si="3"/>
        <v>0</v>
      </c>
      <c r="N31" s="302">
        <f>SUM('③正　　答'!AC$70:AC$79)</f>
        <v>0</v>
      </c>
      <c r="O31" s="30">
        <f>SUM('③正　　答'!AC$80:AC$85)</f>
        <v>0</v>
      </c>
      <c r="P31" s="30">
        <f>SUM('③正　　答'!AC$86:AC$111)</f>
        <v>0</v>
      </c>
      <c r="Q31" s="30">
        <f>SUM('③正　　答'!AC$112:AC$119)</f>
        <v>0</v>
      </c>
      <c r="R31" s="81">
        <f>SUM('③正　　答'!AC120:AC131)</f>
        <v>0</v>
      </c>
      <c r="S31" s="242">
        <f t="shared" si="0"/>
        <v>0</v>
      </c>
      <c r="T31" s="258">
        <f t="shared" si="1"/>
        <v>0</v>
      </c>
      <c r="U31" s="256">
        <f t="shared" si="2"/>
        <v>0</v>
      </c>
    </row>
    <row r="32" spans="2:21" s="1" customFormat="1" ht="18" customHeight="1">
      <c r="B32" s="154">
        <v>27</v>
      </c>
      <c r="C32" s="413">
        <f>②解答入力!AE3</f>
        <v>0</v>
      </c>
      <c r="D32" s="209"/>
      <c r="E32" s="300">
        <f>SUM('③正　　答'!AD4:AD5)</f>
        <v>0</v>
      </c>
      <c r="F32" s="17">
        <f>SUM('③正　　答'!AD6:AD9)</f>
        <v>0</v>
      </c>
      <c r="G32" s="17">
        <f>SUM('③正　　答'!AD10:AD21)</f>
        <v>0</v>
      </c>
      <c r="H32" s="17">
        <f>SUM('③正　　答'!AD22:AD33)</f>
        <v>0</v>
      </c>
      <c r="I32" s="17">
        <f>SUM('③正　　答'!AD$34:AD$41)</f>
        <v>0</v>
      </c>
      <c r="J32" s="17">
        <f>SUM('③正　　答'!AD$42:AD$51)</f>
        <v>0</v>
      </c>
      <c r="K32" s="17">
        <f>SUM('③正　　答'!AD$52:AD$61)</f>
        <v>0</v>
      </c>
      <c r="L32" s="77">
        <f>SUM('③正　　答'!AD$62:AD$66)</f>
        <v>0</v>
      </c>
      <c r="M32" s="240">
        <f t="shared" si="3"/>
        <v>0</v>
      </c>
      <c r="N32" s="300">
        <f>SUM('③正　　答'!AD$70:AD$79)</f>
        <v>0</v>
      </c>
      <c r="O32" s="17">
        <f>SUM('③正　　答'!AD$80:AD$85)</f>
        <v>0</v>
      </c>
      <c r="P32" s="17">
        <f>SUM('③正　　答'!AD$86:AD$111)</f>
        <v>0</v>
      </c>
      <c r="Q32" s="17">
        <f>SUM('③正　　答'!AD$112:AD$119)</f>
        <v>0</v>
      </c>
      <c r="R32" s="77">
        <f>SUM('③正　　答'!AD120:AD131)</f>
        <v>0</v>
      </c>
      <c r="S32" s="240">
        <f t="shared" si="0"/>
        <v>0</v>
      </c>
      <c r="T32" s="253">
        <f t="shared" si="1"/>
        <v>0</v>
      </c>
      <c r="U32" s="254">
        <f t="shared" si="2"/>
        <v>0</v>
      </c>
    </row>
    <row r="33" spans="2:21" s="1" customFormat="1" ht="18" customHeight="1">
      <c r="B33" s="154">
        <v>28</v>
      </c>
      <c r="C33" s="413">
        <f>②解答入力!AF3</f>
        <v>0</v>
      </c>
      <c r="D33" s="209"/>
      <c r="E33" s="300">
        <f>SUM('③正　　答'!AE4:AE5)</f>
        <v>0</v>
      </c>
      <c r="F33" s="17">
        <f>SUM('③正　　答'!AE6:AE9)</f>
        <v>0</v>
      </c>
      <c r="G33" s="17">
        <f>SUM('③正　　答'!AE10:AE21)</f>
        <v>0</v>
      </c>
      <c r="H33" s="17">
        <f>SUM('③正　　答'!AE22:AE33)</f>
        <v>0</v>
      </c>
      <c r="I33" s="17">
        <f>SUM('③正　　答'!AE$34:AE$41)</f>
        <v>0</v>
      </c>
      <c r="J33" s="17">
        <f>SUM('③正　　答'!AE$42:AE$51)</f>
        <v>0</v>
      </c>
      <c r="K33" s="17">
        <f>SUM('③正　　答'!AE$52:AE$61)</f>
        <v>0</v>
      </c>
      <c r="L33" s="77">
        <f>SUM('③正　　答'!AE$62:AE$66)</f>
        <v>0</v>
      </c>
      <c r="M33" s="240">
        <f t="shared" si="3"/>
        <v>0</v>
      </c>
      <c r="N33" s="300">
        <f>SUM('③正　　答'!AE$70:AE$79)</f>
        <v>0</v>
      </c>
      <c r="O33" s="17">
        <f>SUM('③正　　答'!AE$80:AE$85)</f>
        <v>0</v>
      </c>
      <c r="P33" s="17">
        <f>SUM('③正　　答'!AE$86:AE$111)</f>
        <v>0</v>
      </c>
      <c r="Q33" s="17">
        <f>SUM('③正　　答'!AE$112:AE$119)</f>
        <v>0</v>
      </c>
      <c r="R33" s="77">
        <f>SUM('③正　　答'!AE120:AE131)</f>
        <v>0</v>
      </c>
      <c r="S33" s="240">
        <f t="shared" si="0"/>
        <v>0</v>
      </c>
      <c r="T33" s="253">
        <f t="shared" si="1"/>
        <v>0</v>
      </c>
      <c r="U33" s="254">
        <f t="shared" si="2"/>
        <v>0</v>
      </c>
    </row>
    <row r="34" spans="2:21" s="1" customFormat="1" ht="18" customHeight="1">
      <c r="B34" s="154">
        <v>29</v>
      </c>
      <c r="C34" s="413">
        <f>②解答入力!AG3</f>
        <v>0</v>
      </c>
      <c r="D34" s="209"/>
      <c r="E34" s="300">
        <f>SUM('③正　　答'!AF4:AF5)</f>
        <v>0</v>
      </c>
      <c r="F34" s="17">
        <f>SUM('③正　　答'!AF6:AF9)</f>
        <v>0</v>
      </c>
      <c r="G34" s="17">
        <f>SUM('③正　　答'!AF10:AF21)</f>
        <v>0</v>
      </c>
      <c r="H34" s="17">
        <f>SUM('③正　　答'!AF22:AF33)</f>
        <v>0</v>
      </c>
      <c r="I34" s="17">
        <f>SUM('③正　　答'!AF$34:AF$41)</f>
        <v>0</v>
      </c>
      <c r="J34" s="17">
        <f>SUM('③正　　答'!AF$42:AF$51)</f>
        <v>0</v>
      </c>
      <c r="K34" s="17">
        <f>SUM('③正　　答'!AF$52:AF$61)</f>
        <v>0</v>
      </c>
      <c r="L34" s="77">
        <f>SUM('③正　　答'!AF$62:AF$66)</f>
        <v>0</v>
      </c>
      <c r="M34" s="240">
        <f t="shared" si="3"/>
        <v>0</v>
      </c>
      <c r="N34" s="300">
        <f>SUM('③正　　答'!AF$70:AF$79)</f>
        <v>0</v>
      </c>
      <c r="O34" s="17">
        <f>SUM('③正　　答'!AF$80:AF$85)</f>
        <v>0</v>
      </c>
      <c r="P34" s="17">
        <f>SUM('③正　　答'!AF$86:AF$111)</f>
        <v>0</v>
      </c>
      <c r="Q34" s="17">
        <f>SUM('③正　　答'!AF$112:AF$119)</f>
        <v>0</v>
      </c>
      <c r="R34" s="77">
        <f>SUM('③正　　答'!AF120:AF131)</f>
        <v>0</v>
      </c>
      <c r="S34" s="240">
        <f t="shared" si="0"/>
        <v>0</v>
      </c>
      <c r="T34" s="253">
        <f t="shared" si="1"/>
        <v>0</v>
      </c>
      <c r="U34" s="254">
        <f t="shared" si="2"/>
        <v>0</v>
      </c>
    </row>
    <row r="35" spans="2:21" s="1" customFormat="1" ht="18" customHeight="1">
      <c r="B35" s="101">
        <v>30</v>
      </c>
      <c r="C35" s="416">
        <f>②解答入力!AH3</f>
        <v>0</v>
      </c>
      <c r="D35" s="212"/>
      <c r="E35" s="308">
        <f>SUM('③正　　答'!AG4:AG5)</f>
        <v>0</v>
      </c>
      <c r="F35" s="182">
        <f>SUM('③正　　答'!AG6:AG9)</f>
        <v>0</v>
      </c>
      <c r="G35" s="182">
        <f>SUM('③正　　答'!AG10:AG21)</f>
        <v>0</v>
      </c>
      <c r="H35" s="182">
        <f>SUM('③正　　答'!AG22:AG33)</f>
        <v>0</v>
      </c>
      <c r="I35" s="182">
        <f>SUM('③正　　答'!AG$34:AG$41)</f>
        <v>0</v>
      </c>
      <c r="J35" s="182">
        <f>SUM('③正　　答'!AG$42:AG$51)</f>
        <v>0</v>
      </c>
      <c r="K35" s="182">
        <f>SUM('③正　　答'!AG$52:AG$61)</f>
        <v>0</v>
      </c>
      <c r="L35" s="185">
        <f>SUM('③正　　答'!AG$62:AG$66)</f>
        <v>0</v>
      </c>
      <c r="M35" s="242">
        <f t="shared" si="3"/>
        <v>0</v>
      </c>
      <c r="N35" s="308">
        <f>SUM('③正　　答'!AG$70:AG$79)</f>
        <v>0</v>
      </c>
      <c r="O35" s="182">
        <f>SUM('③正　　答'!AG$80:AG$85)</f>
        <v>0</v>
      </c>
      <c r="P35" s="182">
        <f>SUM('③正　　答'!AG$86:AG$111)</f>
        <v>0</v>
      </c>
      <c r="Q35" s="182">
        <f>SUM('③正　　答'!AG$112:AG$119)</f>
        <v>0</v>
      </c>
      <c r="R35" s="185">
        <f>SUM('③正　　答'!AG120:AG131)</f>
        <v>0</v>
      </c>
      <c r="S35" s="242">
        <f t="shared" si="0"/>
        <v>0</v>
      </c>
      <c r="T35" s="255">
        <f t="shared" si="1"/>
        <v>0</v>
      </c>
      <c r="U35" s="257">
        <f t="shared" si="2"/>
        <v>0</v>
      </c>
    </row>
    <row r="36" spans="2:21" s="1" customFormat="1" ht="18" customHeight="1">
      <c r="B36" s="100">
        <v>31</v>
      </c>
      <c r="C36" s="414">
        <f>②解答入力!AI3</f>
        <v>0</v>
      </c>
      <c r="D36" s="210"/>
      <c r="E36" s="302">
        <f>SUM('③正　　答'!AH4:AH5)</f>
        <v>0</v>
      </c>
      <c r="F36" s="30">
        <f>SUM('③正　　答'!AH6:AH9)</f>
        <v>0</v>
      </c>
      <c r="G36" s="30">
        <f>SUM('③正　　答'!AH10:AH21)</f>
        <v>0</v>
      </c>
      <c r="H36" s="30">
        <f>SUM('③正　　答'!AH22:AH33)</f>
        <v>0</v>
      </c>
      <c r="I36" s="30">
        <f>SUM('③正　　答'!AH$34:AH$41)</f>
        <v>0</v>
      </c>
      <c r="J36" s="30">
        <f>SUM('③正　　答'!AH$42:AH$51)</f>
        <v>0</v>
      </c>
      <c r="K36" s="30">
        <f>SUM('③正　　答'!AH$52:AH$61)</f>
        <v>0</v>
      </c>
      <c r="L36" s="81">
        <f>SUM('③正　　答'!AH$62:AH$66)</f>
        <v>0</v>
      </c>
      <c r="M36" s="243">
        <f t="shared" si="3"/>
        <v>0</v>
      </c>
      <c r="N36" s="302">
        <f>SUM('③正　　答'!AH$70:AH$79)</f>
        <v>0</v>
      </c>
      <c r="O36" s="30">
        <f>SUM('③正　　答'!AH$80:AH$85)</f>
        <v>0</v>
      </c>
      <c r="P36" s="30">
        <f>SUM('③正　　答'!AH$86:AH$111)</f>
        <v>0</v>
      </c>
      <c r="Q36" s="30">
        <f>SUM('③正　　答'!AH$112:AH$119)</f>
        <v>0</v>
      </c>
      <c r="R36" s="81">
        <f>SUM('③正　　答'!AH120:AH131)</f>
        <v>0</v>
      </c>
      <c r="S36" s="243">
        <f t="shared" si="0"/>
        <v>0</v>
      </c>
      <c r="T36" s="251">
        <f t="shared" si="1"/>
        <v>0</v>
      </c>
      <c r="U36" s="252">
        <f t="shared" si="2"/>
        <v>0</v>
      </c>
    </row>
    <row r="37" spans="2:21" s="1" customFormat="1" ht="18" customHeight="1">
      <c r="B37" s="154">
        <v>32</v>
      </c>
      <c r="C37" s="413">
        <f>②解答入力!AJ3</f>
        <v>0</v>
      </c>
      <c r="D37" s="209"/>
      <c r="E37" s="300">
        <f>SUM('③正　　答'!AI4:AI5)</f>
        <v>0</v>
      </c>
      <c r="F37" s="17">
        <f>SUM('③正　　答'!AI6:AI9)</f>
        <v>0</v>
      </c>
      <c r="G37" s="17">
        <f>SUM('③正　　答'!AI10:AI21)</f>
        <v>0</v>
      </c>
      <c r="H37" s="17">
        <f>SUM('③正　　答'!AI22:AI33)</f>
        <v>0</v>
      </c>
      <c r="I37" s="17">
        <f>SUM('③正　　答'!AI$34:AI$41)</f>
        <v>0</v>
      </c>
      <c r="J37" s="17">
        <f>SUM('③正　　答'!AI$42:AI$51)</f>
        <v>0</v>
      </c>
      <c r="K37" s="17">
        <f>SUM('③正　　答'!AI$52:AI$61)</f>
        <v>0</v>
      </c>
      <c r="L37" s="77">
        <f>SUM('③正　　答'!AI$62:AI$66)</f>
        <v>0</v>
      </c>
      <c r="M37" s="240">
        <f t="shared" si="3"/>
        <v>0</v>
      </c>
      <c r="N37" s="300">
        <f>SUM('③正　　答'!AI$70:AI$79)</f>
        <v>0</v>
      </c>
      <c r="O37" s="17">
        <f>SUM('③正　　答'!AI$80:AI$85)</f>
        <v>0</v>
      </c>
      <c r="P37" s="17">
        <f>SUM('③正　　答'!AI$86:AI$111)</f>
        <v>0</v>
      </c>
      <c r="Q37" s="17">
        <f>SUM('③正　　答'!AI$112:AI$119)</f>
        <v>0</v>
      </c>
      <c r="R37" s="77">
        <f>SUM('③正　　答'!AI120:AI131)</f>
        <v>0</v>
      </c>
      <c r="S37" s="240">
        <f t="shared" si="0"/>
        <v>0</v>
      </c>
      <c r="T37" s="253">
        <f t="shared" si="1"/>
        <v>0</v>
      </c>
      <c r="U37" s="254">
        <f t="shared" si="2"/>
        <v>0</v>
      </c>
    </row>
    <row r="38" spans="2:21" s="1" customFormat="1" ht="18" customHeight="1">
      <c r="B38" s="154">
        <v>33</v>
      </c>
      <c r="C38" s="413">
        <f>②解答入力!AK3</f>
        <v>0</v>
      </c>
      <c r="D38" s="209"/>
      <c r="E38" s="300">
        <f>SUM('③正　　答'!AJ4:AJ5)</f>
        <v>0</v>
      </c>
      <c r="F38" s="17">
        <f>SUM('③正　　答'!AJ6:AJ9)</f>
        <v>0</v>
      </c>
      <c r="G38" s="17">
        <f>SUM('③正　　答'!AJ10:AJ21)</f>
        <v>0</v>
      </c>
      <c r="H38" s="17">
        <f>SUM('③正　　答'!AJ22:AJ33)</f>
        <v>0</v>
      </c>
      <c r="I38" s="17">
        <f>SUM('③正　　答'!AJ$34:AJ$41)</f>
        <v>0</v>
      </c>
      <c r="J38" s="17">
        <f>SUM('③正　　答'!AJ$42:AJ$51)</f>
        <v>0</v>
      </c>
      <c r="K38" s="17">
        <f>SUM('③正　　答'!AJ$52:AJ$61)</f>
        <v>0</v>
      </c>
      <c r="L38" s="77">
        <f>SUM('③正　　答'!AJ$62:AJ$66)</f>
        <v>0</v>
      </c>
      <c r="M38" s="240">
        <f t="shared" si="3"/>
        <v>0</v>
      </c>
      <c r="N38" s="300">
        <f>SUM('③正　　答'!AJ$70:AJ$79)</f>
        <v>0</v>
      </c>
      <c r="O38" s="17">
        <f>SUM('③正　　答'!AJ$80:AJ$85)</f>
        <v>0</v>
      </c>
      <c r="P38" s="17">
        <f>SUM('③正　　答'!AJ$86:AJ$111)</f>
        <v>0</v>
      </c>
      <c r="Q38" s="17">
        <f>SUM('③正　　答'!AJ$112:AJ$119)</f>
        <v>0</v>
      </c>
      <c r="R38" s="77">
        <f>SUM('③正　　答'!AJ120:AJ131)</f>
        <v>0</v>
      </c>
      <c r="S38" s="240">
        <f t="shared" si="0"/>
        <v>0</v>
      </c>
      <c r="T38" s="253">
        <f t="shared" si="1"/>
        <v>0</v>
      </c>
      <c r="U38" s="254">
        <f t="shared" si="2"/>
        <v>0</v>
      </c>
    </row>
    <row r="39" spans="2:21" s="1" customFormat="1" ht="18" customHeight="1">
      <c r="B39" s="154">
        <v>34</v>
      </c>
      <c r="C39" s="413">
        <f>②解答入力!AL3</f>
        <v>0</v>
      </c>
      <c r="D39" s="209"/>
      <c r="E39" s="300">
        <f>SUM('③正　　答'!AK4:AK5)</f>
        <v>0</v>
      </c>
      <c r="F39" s="17">
        <f>SUM('③正　　答'!AK6:AK9)</f>
        <v>0</v>
      </c>
      <c r="G39" s="17">
        <f>SUM('③正　　答'!AK10:AK21)</f>
        <v>0</v>
      </c>
      <c r="H39" s="17">
        <f>SUM('③正　　答'!AK22:AK33)</f>
        <v>0</v>
      </c>
      <c r="I39" s="17">
        <f>SUM('③正　　答'!AK$34:AK$41)</f>
        <v>0</v>
      </c>
      <c r="J39" s="17">
        <f>SUM('③正　　答'!AK$42:AK$51)</f>
        <v>0</v>
      </c>
      <c r="K39" s="17">
        <f>SUM('③正　　答'!AK$52:AK$61)</f>
        <v>0</v>
      </c>
      <c r="L39" s="77">
        <f>SUM('③正　　答'!AK$62:AK$66)</f>
        <v>0</v>
      </c>
      <c r="M39" s="240">
        <f t="shared" si="3"/>
        <v>0</v>
      </c>
      <c r="N39" s="300">
        <f>SUM('③正　　答'!AK$70:AK$79)</f>
        <v>0</v>
      </c>
      <c r="O39" s="17">
        <f>SUM('③正　　答'!AK$80:AK$85)</f>
        <v>0</v>
      </c>
      <c r="P39" s="17">
        <f>SUM('③正　　答'!AK$86:AK$111)</f>
        <v>0</v>
      </c>
      <c r="Q39" s="17">
        <f>SUM('③正　　答'!AK$112:AK$119)</f>
        <v>0</v>
      </c>
      <c r="R39" s="77">
        <f>SUM('③正　　答'!AK120:AK131)</f>
        <v>0</v>
      </c>
      <c r="S39" s="240">
        <f t="shared" si="0"/>
        <v>0</v>
      </c>
      <c r="T39" s="253">
        <f t="shared" si="1"/>
        <v>0</v>
      </c>
      <c r="U39" s="254">
        <f t="shared" si="2"/>
        <v>0</v>
      </c>
    </row>
    <row r="40" spans="2:21" s="1" customFormat="1" ht="18" customHeight="1">
      <c r="B40" s="100">
        <v>35</v>
      </c>
      <c r="C40" s="417">
        <f>②解答入力!AM3</f>
        <v>0</v>
      </c>
      <c r="D40" s="212"/>
      <c r="E40" s="308">
        <f>SUM('③正　　答'!AL4:AL5)</f>
        <v>0</v>
      </c>
      <c r="F40" s="182">
        <f>SUM('③正　　答'!AL6:AL9)</f>
        <v>0</v>
      </c>
      <c r="G40" s="182">
        <f>SUM('③正　　答'!AL10:AL21)</f>
        <v>0</v>
      </c>
      <c r="H40" s="182">
        <f>SUM('③正　　答'!AL22:AL33)</f>
        <v>0</v>
      </c>
      <c r="I40" s="182">
        <f>SUM('③正　　答'!AL$34:AL$41)</f>
        <v>0</v>
      </c>
      <c r="J40" s="182">
        <f>SUM('③正　　答'!AL$42:AL$51)</f>
        <v>0</v>
      </c>
      <c r="K40" s="182">
        <f>SUM('③正　　答'!AL$52:AL$61)</f>
        <v>0</v>
      </c>
      <c r="L40" s="185">
        <f>SUM('③正　　答'!AL$62:AL$66)</f>
        <v>0</v>
      </c>
      <c r="M40" s="241">
        <f t="shared" si="3"/>
        <v>0</v>
      </c>
      <c r="N40" s="308">
        <f>SUM('③正　　答'!AL$70:AL$79)</f>
        <v>0</v>
      </c>
      <c r="O40" s="182">
        <f>SUM('③正　　答'!AL$80:AL$85)</f>
        <v>0</v>
      </c>
      <c r="P40" s="182">
        <f>SUM('③正　　答'!AL$86:AL$111)</f>
        <v>0</v>
      </c>
      <c r="Q40" s="182">
        <f>SUM('③正　　答'!AL$112:AL$119)</f>
        <v>0</v>
      </c>
      <c r="R40" s="185">
        <f>SUM('③正　　答'!AL120:AL131)</f>
        <v>0</v>
      </c>
      <c r="S40" s="241">
        <f t="shared" si="0"/>
        <v>0</v>
      </c>
      <c r="T40" s="251">
        <f t="shared" si="1"/>
        <v>0</v>
      </c>
      <c r="U40" s="252">
        <f t="shared" si="2"/>
        <v>0</v>
      </c>
    </row>
    <row r="41" spans="2:21" s="1" customFormat="1" ht="18" customHeight="1">
      <c r="B41" s="85">
        <v>36</v>
      </c>
      <c r="C41" s="418">
        <f>②解答入力!AN3</f>
        <v>0</v>
      </c>
      <c r="D41" s="210"/>
      <c r="E41" s="302">
        <f>SUM('③正　　答'!AM4:AM5)</f>
        <v>0</v>
      </c>
      <c r="F41" s="30">
        <f>SUM('③正　　答'!AM6:AM9)</f>
        <v>0</v>
      </c>
      <c r="G41" s="30">
        <f>SUM('③正　　答'!AM10:AM21)</f>
        <v>0</v>
      </c>
      <c r="H41" s="30">
        <f>SUM('③正　　答'!AM22:AM33)</f>
        <v>0</v>
      </c>
      <c r="I41" s="30">
        <f>SUM('③正　　答'!AM$34:AM$41)</f>
        <v>0</v>
      </c>
      <c r="J41" s="30">
        <f>SUM('③正　　答'!AM$42:AM$51)</f>
        <v>0</v>
      </c>
      <c r="K41" s="30">
        <f>SUM('③正　　答'!AM$52:AM$61)</f>
        <v>0</v>
      </c>
      <c r="L41" s="81">
        <f>SUM('③正　　答'!AM$62:AM$66)</f>
        <v>0</v>
      </c>
      <c r="M41" s="242">
        <f t="shared" si="3"/>
        <v>0</v>
      </c>
      <c r="N41" s="302">
        <f>SUM('③正　　答'!AM$70:AM$79)</f>
        <v>0</v>
      </c>
      <c r="O41" s="30">
        <f>SUM('③正　　答'!AM$80:AM$85)</f>
        <v>0</v>
      </c>
      <c r="P41" s="30">
        <f>SUM('③正　　答'!AM$86:AM$111)</f>
        <v>0</v>
      </c>
      <c r="Q41" s="30">
        <f>SUM('③正　　答'!AM$112:AM$119)</f>
        <v>0</v>
      </c>
      <c r="R41" s="81">
        <f>SUM('③正　　答'!AM120:AM131)</f>
        <v>0</v>
      </c>
      <c r="S41" s="242">
        <f t="shared" si="0"/>
        <v>0</v>
      </c>
      <c r="T41" s="258">
        <f t="shared" si="1"/>
        <v>0</v>
      </c>
      <c r="U41" s="256">
        <f t="shared" si="2"/>
        <v>0</v>
      </c>
    </row>
    <row r="42" spans="2:21" s="1" customFormat="1" ht="18" customHeight="1">
      <c r="B42" s="155">
        <v>37</v>
      </c>
      <c r="C42" s="413">
        <f>②解答入力!AN4</f>
        <v>0</v>
      </c>
      <c r="D42" s="209"/>
      <c r="E42" s="300">
        <f>SUM('③正　　答'!AM5:AM6)</f>
        <v>0</v>
      </c>
      <c r="F42" s="17">
        <f>SUM('③正　　答'!AM7:AM10)</f>
        <v>0</v>
      </c>
      <c r="G42" s="17">
        <f>SUM('③正　　答'!AM11:AM22)</f>
        <v>0</v>
      </c>
      <c r="H42" s="17">
        <f>SUM('③正　　答'!AM23:AM34)</f>
        <v>0</v>
      </c>
      <c r="I42" s="17">
        <f>SUM('③正　　答'!AM$34:AM$41)</f>
        <v>0</v>
      </c>
      <c r="J42" s="17">
        <f>SUM('③正　　答'!AM$42:AM$51)</f>
        <v>0</v>
      </c>
      <c r="K42" s="17">
        <f>SUM('③正　　答'!AM$52:AM$61)</f>
        <v>0</v>
      </c>
      <c r="L42" s="77">
        <f>SUM('③正　　答'!AM$62:AM$66)</f>
        <v>0</v>
      </c>
      <c r="M42" s="240">
        <f t="shared" ref="M42:M45" si="4">SUM(E42:L42)</f>
        <v>0</v>
      </c>
      <c r="N42" s="300">
        <f>SUM('③正　　答'!AM$70:AM$79)</f>
        <v>0</v>
      </c>
      <c r="O42" s="17">
        <f>SUM('③正　　答'!AM$80:AM$85)</f>
        <v>0</v>
      </c>
      <c r="P42" s="17">
        <f>SUM('③正　　答'!AM$86:AM$111)</f>
        <v>0</v>
      </c>
      <c r="Q42" s="17">
        <f>SUM('③正　　答'!AM$112:AM$119)</f>
        <v>0</v>
      </c>
      <c r="R42" s="77">
        <f>SUM('③正　　答'!AM121:AM132)</f>
        <v>0</v>
      </c>
      <c r="S42" s="240">
        <f t="shared" ref="S42:S45" si="5">SUM(N42:R42)</f>
        <v>0</v>
      </c>
      <c r="T42" s="253">
        <f t="shared" ref="T42:T45" si="6">M42+S42</f>
        <v>0</v>
      </c>
      <c r="U42" s="254">
        <f t="shared" ref="U42:U45" si="7">ROUND(T42/125*100,2)</f>
        <v>0</v>
      </c>
    </row>
    <row r="43" spans="2:21" s="1" customFormat="1" ht="18" customHeight="1">
      <c r="B43" s="100">
        <v>38</v>
      </c>
      <c r="C43" s="414">
        <f>②解答入力!AN5</f>
        <v>0</v>
      </c>
      <c r="D43" s="209"/>
      <c r="E43" s="300">
        <f>SUM('③正　　答'!AM6:AM7)</f>
        <v>0</v>
      </c>
      <c r="F43" s="17">
        <f>SUM('③正　　答'!AM8:AM11)</f>
        <v>0</v>
      </c>
      <c r="G43" s="17">
        <f>SUM('③正　　答'!AM12:AM23)</f>
        <v>0</v>
      </c>
      <c r="H43" s="17">
        <f>SUM('③正　　答'!AM24:AM35)</f>
        <v>0</v>
      </c>
      <c r="I43" s="17">
        <f>SUM('③正　　答'!AM$34:AM$41)</f>
        <v>0</v>
      </c>
      <c r="J43" s="17">
        <f>SUM('③正　　答'!AM$42:AM$51)</f>
        <v>0</v>
      </c>
      <c r="K43" s="17">
        <f>SUM('③正　　答'!AM$52:AM$61)</f>
        <v>0</v>
      </c>
      <c r="L43" s="77">
        <f>SUM('③正　　答'!AM$62:AM$66)</f>
        <v>0</v>
      </c>
      <c r="M43" s="240">
        <f t="shared" si="4"/>
        <v>0</v>
      </c>
      <c r="N43" s="300">
        <f>SUM('③正　　答'!AM$70:AM$79)</f>
        <v>0</v>
      </c>
      <c r="O43" s="17">
        <f>SUM('③正　　答'!AM$80:AM$85)</f>
        <v>0</v>
      </c>
      <c r="P43" s="17">
        <f>SUM('③正　　答'!AM$86:AM$111)</f>
        <v>0</v>
      </c>
      <c r="Q43" s="17">
        <f>SUM('③正　　答'!AM$112:AM$119)</f>
        <v>0</v>
      </c>
      <c r="R43" s="77">
        <f>SUM('③正　　答'!AM122:AM133)</f>
        <v>0</v>
      </c>
      <c r="S43" s="240">
        <f t="shared" si="5"/>
        <v>0</v>
      </c>
      <c r="T43" s="253">
        <f t="shared" si="6"/>
        <v>0</v>
      </c>
      <c r="U43" s="254">
        <f t="shared" si="7"/>
        <v>0</v>
      </c>
    </row>
    <row r="44" spans="2:21" s="1" customFormat="1" ht="18" customHeight="1">
      <c r="B44" s="174">
        <v>39</v>
      </c>
      <c r="C44" s="413">
        <f>②解答入力!AN6</f>
        <v>0</v>
      </c>
      <c r="D44" s="210"/>
      <c r="E44" s="300">
        <f>SUM('③正　　答'!AM7:AM8)</f>
        <v>0</v>
      </c>
      <c r="F44" s="17">
        <f>SUM('③正　　答'!AM9:AM12)</f>
        <v>0</v>
      </c>
      <c r="G44" s="17">
        <f>SUM('③正　　答'!AM13:AM24)</f>
        <v>0</v>
      </c>
      <c r="H44" s="17">
        <f>SUM('③正　　答'!AM25:AM36)</f>
        <v>0</v>
      </c>
      <c r="I44" s="17">
        <f>SUM('③正　　答'!AM$34:AM$41)</f>
        <v>0</v>
      </c>
      <c r="J44" s="17">
        <f>SUM('③正　　答'!AM$42:AM$51)</f>
        <v>0</v>
      </c>
      <c r="K44" s="17">
        <f>SUM('③正　　答'!AM$52:AM$61)</f>
        <v>0</v>
      </c>
      <c r="L44" s="77">
        <f>SUM('③正　　答'!AM$62:AM$66)</f>
        <v>0</v>
      </c>
      <c r="M44" s="240">
        <f t="shared" si="4"/>
        <v>0</v>
      </c>
      <c r="N44" s="300">
        <f>SUM('③正　　答'!AM$70:AM$79)</f>
        <v>0</v>
      </c>
      <c r="O44" s="17">
        <f>SUM('③正　　答'!AM$80:AM$85)</f>
        <v>0</v>
      </c>
      <c r="P44" s="17">
        <f>SUM('③正　　答'!AM$86:AM$111)</f>
        <v>0</v>
      </c>
      <c r="Q44" s="17">
        <f>SUM('③正　　答'!AM$112:AM$119)</f>
        <v>0</v>
      </c>
      <c r="R44" s="77">
        <f>SUM('③正　　答'!AM123:AM134)</f>
        <v>0</v>
      </c>
      <c r="S44" s="240">
        <f t="shared" si="5"/>
        <v>0</v>
      </c>
      <c r="T44" s="251">
        <f t="shared" si="6"/>
        <v>0</v>
      </c>
      <c r="U44" s="252">
        <f t="shared" si="7"/>
        <v>0</v>
      </c>
    </row>
    <row r="45" spans="2:21" s="1" customFormat="1" ht="18" customHeight="1" thickBot="1">
      <c r="B45" s="173">
        <v>40</v>
      </c>
      <c r="C45" s="419">
        <f>②解答入力!AN7</f>
        <v>0</v>
      </c>
      <c r="D45" s="213"/>
      <c r="E45" s="301">
        <f>SUM('③正　　答'!AM8:AM9)</f>
        <v>0</v>
      </c>
      <c r="F45" s="24">
        <f>SUM('③正　　答'!AM10:AM13)</f>
        <v>0</v>
      </c>
      <c r="G45" s="24">
        <f>SUM('③正　　答'!AM14:AM25)</f>
        <v>0</v>
      </c>
      <c r="H45" s="24">
        <f>SUM('③正　　答'!AM26:AM37)</f>
        <v>0</v>
      </c>
      <c r="I45" s="24">
        <f>SUM('③正　　答'!AM$34:AM$41)</f>
        <v>0</v>
      </c>
      <c r="J45" s="24">
        <f>SUM('③正　　答'!AM$42:AM$51)</f>
        <v>0</v>
      </c>
      <c r="K45" s="24">
        <f>SUM('③正　　答'!AM$52:AM$61)</f>
        <v>0</v>
      </c>
      <c r="L45" s="79">
        <f>SUM('③正　　答'!AM$62:AM$66)</f>
        <v>0</v>
      </c>
      <c r="M45" s="242">
        <f t="shared" si="4"/>
        <v>0</v>
      </c>
      <c r="N45" s="301">
        <f>SUM('③正　　答'!AM$70:AM$79)</f>
        <v>0</v>
      </c>
      <c r="O45" s="24">
        <f>SUM('③正　　答'!AM$80:AM$85)</f>
        <v>0</v>
      </c>
      <c r="P45" s="24">
        <f>SUM('③正　　答'!AM$86:AM$111)</f>
        <v>0</v>
      </c>
      <c r="Q45" s="24">
        <f>SUM('③正　　答'!AM$112:AM$119)</f>
        <v>0</v>
      </c>
      <c r="R45" s="79">
        <f>SUM('③正　　答'!AM124:AM135)</f>
        <v>0</v>
      </c>
      <c r="S45" s="242">
        <f t="shared" si="5"/>
        <v>0</v>
      </c>
      <c r="T45" s="259">
        <f t="shared" si="6"/>
        <v>0</v>
      </c>
      <c r="U45" s="260">
        <f t="shared" si="7"/>
        <v>0</v>
      </c>
    </row>
    <row r="46" spans="2:21" s="3" customFormat="1" ht="25.5" customHeight="1">
      <c r="B46" s="565" t="s">
        <v>5</v>
      </c>
      <c r="C46" s="566"/>
      <c r="D46" s="567"/>
      <c r="E46" s="261">
        <f>ROUND(AVERAGE(E6:E45),2)</f>
        <v>0</v>
      </c>
      <c r="F46" s="309">
        <f t="shared" ref="F46:L46" si="8">ROUND(AVERAGE(F6:F45),2)</f>
        <v>0</v>
      </c>
      <c r="G46" s="309">
        <f t="shared" si="8"/>
        <v>0</v>
      </c>
      <c r="H46" s="309">
        <f t="shared" si="8"/>
        <v>0</v>
      </c>
      <c r="I46" s="309">
        <f t="shared" si="8"/>
        <v>0</v>
      </c>
      <c r="J46" s="309">
        <f>ROUND(AVERAGE(J6:J45),2)</f>
        <v>0</v>
      </c>
      <c r="K46" s="309">
        <f>ROUND(AVERAGE(K6:K45),2)</f>
        <v>0</v>
      </c>
      <c r="L46" s="310">
        <f t="shared" si="8"/>
        <v>0</v>
      </c>
      <c r="M46" s="244">
        <f t="shared" ref="M46:R46" si="9">ROUND(AVERAGE(M6:M45),2)</f>
        <v>0</v>
      </c>
      <c r="N46" s="261">
        <f>ROUND(AVERAGE(N6:N45),2)</f>
        <v>0</v>
      </c>
      <c r="O46" s="309">
        <f t="shared" si="9"/>
        <v>0</v>
      </c>
      <c r="P46" s="309">
        <f t="shared" si="9"/>
        <v>0</v>
      </c>
      <c r="Q46" s="309">
        <f>ROUND(AVERAGE(Q6:Q45),2)</f>
        <v>0</v>
      </c>
      <c r="R46" s="310">
        <f t="shared" si="9"/>
        <v>0</v>
      </c>
      <c r="S46" s="244">
        <f>ROUND(AVERAGE(S6:S45),2)</f>
        <v>0</v>
      </c>
      <c r="T46" s="261">
        <f>ROUND(AVERAGE(T6:T45),2)</f>
        <v>0</v>
      </c>
      <c r="U46" s="262">
        <f>ROUND(AVERAGE(U6:U45),2)</f>
        <v>0</v>
      </c>
    </row>
    <row r="47" spans="2:21" ht="25.5" customHeight="1" thickBot="1">
      <c r="B47" s="559" t="s">
        <v>3</v>
      </c>
      <c r="C47" s="560"/>
      <c r="D47" s="561"/>
      <c r="E47" s="263">
        <f>ROUND(E46/E5*100,2)</f>
        <v>0</v>
      </c>
      <c r="F47" s="311">
        <f t="shared" ref="F47:L47" si="10">ROUND(F46/F5*100,2)</f>
        <v>0</v>
      </c>
      <c r="G47" s="311">
        <f t="shared" si="10"/>
        <v>0</v>
      </c>
      <c r="H47" s="311">
        <f t="shared" si="10"/>
        <v>0</v>
      </c>
      <c r="I47" s="311">
        <f t="shared" si="10"/>
        <v>0</v>
      </c>
      <c r="J47" s="311">
        <f t="shared" si="10"/>
        <v>0</v>
      </c>
      <c r="K47" s="311">
        <f t="shared" si="10"/>
        <v>0</v>
      </c>
      <c r="L47" s="264">
        <f t="shared" si="10"/>
        <v>0</v>
      </c>
      <c r="M47" s="58">
        <f t="shared" ref="M47:R47" si="11">ROUND(M46/M5*100,2)</f>
        <v>0</v>
      </c>
      <c r="N47" s="263">
        <f>ROUND(N46/N5*100,2)</f>
        <v>0</v>
      </c>
      <c r="O47" s="311">
        <f t="shared" si="11"/>
        <v>0</v>
      </c>
      <c r="P47" s="311">
        <f t="shared" si="11"/>
        <v>0</v>
      </c>
      <c r="Q47" s="311">
        <f t="shared" si="11"/>
        <v>0</v>
      </c>
      <c r="R47" s="264">
        <f t="shared" si="11"/>
        <v>0</v>
      </c>
      <c r="S47" s="58">
        <f>ROUND(S46/S5*100,2)</f>
        <v>0</v>
      </c>
      <c r="T47" s="263">
        <f>ROUND(T46/T5*100,2)</f>
        <v>0</v>
      </c>
      <c r="U47" s="264">
        <f>ROUND(U46/U5*100,2)</f>
        <v>0</v>
      </c>
    </row>
    <row r="49" spans="2:21" ht="14.25" thickBot="1"/>
    <row r="50" spans="2:21" ht="13.5" customHeight="1">
      <c r="B50" s="549" t="s">
        <v>109</v>
      </c>
      <c r="C50" s="550"/>
      <c r="D50" s="536" t="s">
        <v>8</v>
      </c>
      <c r="E50" s="533"/>
      <c r="F50" s="532" t="s">
        <v>9</v>
      </c>
      <c r="G50" s="533"/>
      <c r="H50" s="532" t="s">
        <v>10</v>
      </c>
      <c r="I50" s="533"/>
      <c r="J50" s="532" t="s">
        <v>11</v>
      </c>
      <c r="K50" s="536"/>
      <c r="L50" s="532" t="s">
        <v>12</v>
      </c>
      <c r="M50" s="536"/>
      <c r="N50" s="532" t="s">
        <v>16</v>
      </c>
      <c r="O50" s="536"/>
      <c r="P50" s="536" t="s">
        <v>44</v>
      </c>
      <c r="Q50" s="533"/>
      <c r="R50" s="307" t="s">
        <v>52</v>
      </c>
      <c r="S50" s="307"/>
      <c r="T50" s="547" t="s">
        <v>78</v>
      </c>
      <c r="U50" s="548"/>
    </row>
    <row r="51" spans="2:21" ht="17.25">
      <c r="B51" s="545" t="s">
        <v>108</v>
      </c>
      <c r="C51" s="546"/>
      <c r="D51" s="537">
        <v>84</v>
      </c>
      <c r="E51" s="535"/>
      <c r="F51" s="534">
        <v>82</v>
      </c>
      <c r="G51" s="535"/>
      <c r="H51" s="534">
        <v>73</v>
      </c>
      <c r="I51" s="535"/>
      <c r="J51" s="534">
        <v>77</v>
      </c>
      <c r="K51" s="537"/>
      <c r="L51" s="534">
        <v>82</v>
      </c>
      <c r="M51" s="537"/>
      <c r="N51" s="534">
        <v>76</v>
      </c>
      <c r="O51" s="537"/>
      <c r="P51" s="537">
        <v>75</v>
      </c>
      <c r="Q51" s="535"/>
      <c r="R51" s="543">
        <v>71</v>
      </c>
      <c r="S51" s="543"/>
      <c r="T51" s="543">
        <v>75</v>
      </c>
      <c r="U51" s="544"/>
    </row>
    <row r="52" spans="2:21" ht="18" thickBot="1">
      <c r="B52" s="541" t="s">
        <v>51</v>
      </c>
      <c r="C52" s="542"/>
      <c r="D52" s="538">
        <f>D51/120*100</f>
        <v>70</v>
      </c>
      <c r="E52" s="531"/>
      <c r="F52" s="530">
        <f>F51/120*100</f>
        <v>68.333333333333329</v>
      </c>
      <c r="G52" s="531"/>
      <c r="H52" s="530">
        <f>H51/120*100</f>
        <v>60.833333333333329</v>
      </c>
      <c r="I52" s="531"/>
      <c r="J52" s="530">
        <f>J51/120*100</f>
        <v>64.166666666666671</v>
      </c>
      <c r="K52" s="538"/>
      <c r="L52" s="530">
        <f>L51/120*100</f>
        <v>68.333333333333329</v>
      </c>
      <c r="M52" s="538"/>
      <c r="N52" s="530">
        <f>N51/120*100</f>
        <v>63.333333333333329</v>
      </c>
      <c r="O52" s="538"/>
      <c r="P52" s="538">
        <f>P51/120*100</f>
        <v>62.5</v>
      </c>
      <c r="Q52" s="531"/>
      <c r="R52" s="539">
        <f>R51/120*100</f>
        <v>59.166666666666664</v>
      </c>
      <c r="S52" s="539"/>
      <c r="T52" s="539">
        <f>T51/120*100</f>
        <v>62.5</v>
      </c>
      <c r="U52" s="540"/>
    </row>
    <row r="53" spans="2:21" ht="13.5" customHeight="1">
      <c r="B53" s="549" t="s">
        <v>109</v>
      </c>
      <c r="C53" s="550"/>
      <c r="D53" s="547" t="s">
        <v>79</v>
      </c>
      <c r="E53" s="547"/>
      <c r="F53" s="547" t="s">
        <v>80</v>
      </c>
      <c r="G53" s="547"/>
      <c r="H53" s="547" t="s">
        <v>81</v>
      </c>
      <c r="I53" s="547"/>
      <c r="J53" s="532" t="s">
        <v>82</v>
      </c>
      <c r="K53" s="536"/>
      <c r="L53" s="532" t="s">
        <v>83</v>
      </c>
      <c r="M53" s="536"/>
      <c r="N53" s="532" t="s">
        <v>110</v>
      </c>
      <c r="O53" s="533"/>
      <c r="P53" s="532" t="s">
        <v>111</v>
      </c>
      <c r="Q53" s="533"/>
      <c r="R53" s="547" t="s">
        <v>112</v>
      </c>
      <c r="S53" s="547"/>
      <c r="T53" s="547" t="s">
        <v>113</v>
      </c>
      <c r="U53" s="548"/>
    </row>
    <row r="54" spans="2:21" ht="17.25">
      <c r="B54" s="545" t="s">
        <v>108</v>
      </c>
      <c r="C54" s="546"/>
      <c r="D54" s="543">
        <v>69</v>
      </c>
      <c r="E54" s="543"/>
      <c r="F54" s="543">
        <v>68</v>
      </c>
      <c r="G54" s="543"/>
      <c r="H54" s="543">
        <v>68</v>
      </c>
      <c r="I54" s="543"/>
      <c r="J54" s="534">
        <v>71</v>
      </c>
      <c r="K54" s="535"/>
      <c r="L54" s="534">
        <v>75</v>
      </c>
      <c r="M54" s="537"/>
      <c r="N54" s="534">
        <v>77</v>
      </c>
      <c r="O54" s="535"/>
      <c r="P54" s="534">
        <v>72</v>
      </c>
      <c r="Q54" s="535"/>
      <c r="R54" s="543">
        <v>77</v>
      </c>
      <c r="S54" s="543"/>
      <c r="T54" s="543">
        <v>75</v>
      </c>
      <c r="U54" s="544"/>
    </row>
    <row r="55" spans="2:21" ht="18" thickBot="1">
      <c r="B55" s="541" t="s">
        <v>51</v>
      </c>
      <c r="C55" s="542"/>
      <c r="D55" s="539">
        <f>D54/120*100</f>
        <v>57.499999999999993</v>
      </c>
      <c r="E55" s="539"/>
      <c r="F55" s="539">
        <f>F54/120*100</f>
        <v>56.666666666666664</v>
      </c>
      <c r="G55" s="539"/>
      <c r="H55" s="539">
        <f>H54/120*100</f>
        <v>56.666666666666664</v>
      </c>
      <c r="I55" s="539"/>
      <c r="J55" s="530">
        <f>J54/120*100</f>
        <v>59.166666666666664</v>
      </c>
      <c r="K55" s="531"/>
      <c r="L55" s="530">
        <f>L54/125*100</f>
        <v>60</v>
      </c>
      <c r="M55" s="538"/>
      <c r="N55" s="530">
        <f>N54/125*100</f>
        <v>61.6</v>
      </c>
      <c r="O55" s="531"/>
      <c r="P55" s="530">
        <f>P54/125*100</f>
        <v>57.599999999999994</v>
      </c>
      <c r="Q55" s="531"/>
      <c r="R55" s="539">
        <f>R54/125*100</f>
        <v>61.6</v>
      </c>
      <c r="S55" s="539"/>
      <c r="T55" s="539">
        <f>T54/125*100</f>
        <v>60</v>
      </c>
      <c r="U55" s="540"/>
    </row>
    <row r="56" spans="2:21" ht="17.25">
      <c r="B56" s="549" t="s">
        <v>109</v>
      </c>
      <c r="C56" s="550"/>
      <c r="D56" s="547" t="s">
        <v>116</v>
      </c>
      <c r="E56" s="547"/>
      <c r="F56" s="547" t="s">
        <v>117</v>
      </c>
      <c r="G56" s="547"/>
      <c r="H56" s="547" t="s">
        <v>118</v>
      </c>
      <c r="I56" s="547"/>
      <c r="J56" s="532" t="s">
        <v>119</v>
      </c>
      <c r="K56" s="533"/>
      <c r="L56" s="532" t="s">
        <v>120</v>
      </c>
      <c r="M56" s="536"/>
      <c r="N56" s="532" t="s">
        <v>121</v>
      </c>
      <c r="O56" s="533"/>
      <c r="P56" s="532" t="s">
        <v>122</v>
      </c>
      <c r="Q56" s="533"/>
      <c r="R56" s="547" t="s">
        <v>123</v>
      </c>
      <c r="S56" s="547"/>
      <c r="T56" s="547" t="s">
        <v>124</v>
      </c>
      <c r="U56" s="548"/>
    </row>
    <row r="57" spans="2:21" ht="17.25">
      <c r="B57" s="545" t="s">
        <v>108</v>
      </c>
      <c r="C57" s="546"/>
      <c r="D57" s="543">
        <v>78</v>
      </c>
      <c r="E57" s="543"/>
      <c r="F57" s="543"/>
      <c r="G57" s="543"/>
      <c r="H57" s="543"/>
      <c r="I57" s="543"/>
      <c r="J57" s="534"/>
      <c r="K57" s="535"/>
      <c r="L57" s="534"/>
      <c r="M57" s="537"/>
      <c r="N57" s="534"/>
      <c r="O57" s="535"/>
      <c r="P57" s="534"/>
      <c r="Q57" s="535"/>
      <c r="R57" s="543"/>
      <c r="S57" s="543"/>
      <c r="T57" s="543"/>
      <c r="U57" s="544"/>
    </row>
    <row r="58" spans="2:21" ht="18" thickBot="1">
      <c r="B58" s="541" t="s">
        <v>51</v>
      </c>
      <c r="C58" s="542"/>
      <c r="D58" s="539">
        <f>D57/120*100</f>
        <v>65</v>
      </c>
      <c r="E58" s="539"/>
      <c r="F58" s="539">
        <f>F57/120*100</f>
        <v>0</v>
      </c>
      <c r="G58" s="539"/>
      <c r="H58" s="539">
        <f>H57/120*100</f>
        <v>0</v>
      </c>
      <c r="I58" s="539"/>
      <c r="J58" s="530">
        <f>J57/120*100</f>
        <v>0</v>
      </c>
      <c r="K58" s="531"/>
      <c r="L58" s="530">
        <f>M57/125*100</f>
        <v>0</v>
      </c>
      <c r="M58" s="538"/>
      <c r="N58" s="530">
        <f>O57/125*100</f>
        <v>0</v>
      </c>
      <c r="O58" s="531"/>
      <c r="P58" s="530">
        <f>Q57/125*100</f>
        <v>0</v>
      </c>
      <c r="Q58" s="531"/>
      <c r="R58" s="539">
        <f>R57/125*100</f>
        <v>0</v>
      </c>
      <c r="S58" s="539"/>
      <c r="T58" s="539">
        <f>T57/125*100</f>
        <v>0</v>
      </c>
      <c r="U58" s="540"/>
    </row>
  </sheetData>
  <mergeCells count="106">
    <mergeCell ref="J52:K52"/>
    <mergeCell ref="J53:K53"/>
    <mergeCell ref="F55:G55"/>
    <mergeCell ref="D54:E54"/>
    <mergeCell ref="F54:G54"/>
    <mergeCell ref="H54:I54"/>
    <mergeCell ref="H55:I55"/>
    <mergeCell ref="J54:K54"/>
    <mergeCell ref="J55:K55"/>
    <mergeCell ref="D52:E52"/>
    <mergeCell ref="F52:G52"/>
    <mergeCell ref="H52:I52"/>
    <mergeCell ref="D53:E53"/>
    <mergeCell ref="F53:G53"/>
    <mergeCell ref="H53:I53"/>
    <mergeCell ref="T50:U50"/>
    <mergeCell ref="T51:U51"/>
    <mergeCell ref="T52:U52"/>
    <mergeCell ref="T53:U53"/>
    <mergeCell ref="T54:U54"/>
    <mergeCell ref="T55:U55"/>
    <mergeCell ref="R53:S53"/>
    <mergeCell ref="R54:S54"/>
    <mergeCell ref="R55:S55"/>
    <mergeCell ref="R52:S52"/>
    <mergeCell ref="R51:S51"/>
    <mergeCell ref="D50:E50"/>
    <mergeCell ref="F50:G50"/>
    <mergeCell ref="H50:I50"/>
    <mergeCell ref="J50:K50"/>
    <mergeCell ref="J51:K51"/>
    <mergeCell ref="L50:M50"/>
    <mergeCell ref="L51:M51"/>
    <mergeCell ref="N50:O50"/>
    <mergeCell ref="N51:O51"/>
    <mergeCell ref="H1:T1"/>
    <mergeCell ref="R3:R4"/>
    <mergeCell ref="E1:G1"/>
    <mergeCell ref="B2:U2"/>
    <mergeCell ref="U3:U4"/>
    <mergeCell ref="T3:T4"/>
    <mergeCell ref="N3:Q3"/>
    <mergeCell ref="S3:S4"/>
    <mergeCell ref="B3:B4"/>
    <mergeCell ref="M3:M4"/>
    <mergeCell ref="R56:S56"/>
    <mergeCell ref="T56:U56"/>
    <mergeCell ref="B56:C56"/>
    <mergeCell ref="D56:E56"/>
    <mergeCell ref="F56:G56"/>
    <mergeCell ref="H56:I56"/>
    <mergeCell ref="J56:K56"/>
    <mergeCell ref="E3:G3"/>
    <mergeCell ref="H3:K3"/>
    <mergeCell ref="C3:D3"/>
    <mergeCell ref="C4:D4"/>
    <mergeCell ref="B47:D47"/>
    <mergeCell ref="B5:D5"/>
    <mergeCell ref="B55:C55"/>
    <mergeCell ref="B54:C54"/>
    <mergeCell ref="B50:C50"/>
    <mergeCell ref="B53:C53"/>
    <mergeCell ref="D55:E55"/>
    <mergeCell ref="B51:C51"/>
    <mergeCell ref="B52:C52"/>
    <mergeCell ref="B46:D46"/>
    <mergeCell ref="D51:E51"/>
    <mergeCell ref="F51:G51"/>
    <mergeCell ref="H51:I51"/>
    <mergeCell ref="R57:S57"/>
    <mergeCell ref="T57:U57"/>
    <mergeCell ref="B57:C57"/>
    <mergeCell ref="D57:E57"/>
    <mergeCell ref="F57:G57"/>
    <mergeCell ref="H57:I57"/>
    <mergeCell ref="J57:K57"/>
    <mergeCell ref="L57:M57"/>
    <mergeCell ref="N57:O57"/>
    <mergeCell ref="R58:S58"/>
    <mergeCell ref="T58:U58"/>
    <mergeCell ref="B58:C58"/>
    <mergeCell ref="D58:E58"/>
    <mergeCell ref="F58:G58"/>
    <mergeCell ref="H58:I58"/>
    <mergeCell ref="J58:K58"/>
    <mergeCell ref="L58:M58"/>
    <mergeCell ref="N58:O58"/>
    <mergeCell ref="N52:O52"/>
    <mergeCell ref="N53:O53"/>
    <mergeCell ref="N54:O54"/>
    <mergeCell ref="N55:O55"/>
    <mergeCell ref="N56:O56"/>
    <mergeCell ref="L52:M52"/>
    <mergeCell ref="L53:M53"/>
    <mergeCell ref="L54:M54"/>
    <mergeCell ref="L55:M55"/>
    <mergeCell ref="L56:M56"/>
    <mergeCell ref="P55:Q55"/>
    <mergeCell ref="P56:Q56"/>
    <mergeCell ref="P57:Q57"/>
    <mergeCell ref="P58:Q58"/>
    <mergeCell ref="P50:Q50"/>
    <mergeCell ref="P51:Q51"/>
    <mergeCell ref="P52:Q52"/>
    <mergeCell ref="P53:Q53"/>
    <mergeCell ref="P54:Q54"/>
  </mergeCells>
  <phoneticPr fontId="2"/>
  <pageMargins left="0.5" right="0.66" top="0.2" bottom="0.21" header="0.2" footer="0.21"/>
  <pageSetup paperSize="1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79998168889431442"/>
  </sheetPr>
  <dimension ref="A1:U135"/>
  <sheetViews>
    <sheetView view="pageBreakPreview" zoomScale="130" zoomScaleNormal="80" zoomScaleSheetLayoutView="130" zoomScalePageLayoutView="80" workbookViewId="0"/>
  </sheetViews>
  <sheetFormatPr defaultColWidth="9" defaultRowHeight="13.5"/>
  <cols>
    <col min="1" max="1" width="9" style="118" customWidth="1"/>
    <col min="2" max="2" width="5.625" style="117" customWidth="1"/>
    <col min="3" max="5" width="10.625" style="117" customWidth="1"/>
    <col min="6" max="6" width="13" style="117" customWidth="1"/>
    <col min="7" max="7" width="9" style="117"/>
    <col min="8" max="8" width="5.625" style="117" customWidth="1"/>
    <col min="9" max="11" width="10.625" style="117" customWidth="1"/>
    <col min="12" max="13" width="9" style="117"/>
    <col min="14" max="16384" width="9" style="118"/>
  </cols>
  <sheetData>
    <row r="1" spans="1:13" ht="11.1" customHeight="1">
      <c r="D1" s="206" t="str">
        <f>④得点合計!E1</f>
        <v>第３６回</v>
      </c>
      <c r="E1" s="593" t="s">
        <v>76</v>
      </c>
      <c r="F1" s="593"/>
      <c r="G1" s="593"/>
      <c r="H1" s="593"/>
      <c r="I1" s="593"/>
      <c r="J1" s="593"/>
    </row>
    <row r="2" spans="1:13" ht="11.1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1.1" customHeight="1">
      <c r="A3" s="594" t="s">
        <v>278</v>
      </c>
      <c r="B3" s="594"/>
      <c r="C3" s="594" t="str">
        <f>IF(①調査その１!$E$4&lt;&gt;"",①調査その１!$E$4,"")</f>
        <v/>
      </c>
      <c r="D3" s="594"/>
      <c r="E3" s="326" t="s">
        <v>20</v>
      </c>
      <c r="F3" s="594" t="str">
        <f>IF(①調査その１!$L$4&lt;&gt;"",①調査その１!$L$4,"")</f>
        <v/>
      </c>
      <c r="G3" s="594"/>
      <c r="H3" s="594"/>
      <c r="I3" s="594"/>
      <c r="J3" s="327" t="s">
        <v>215</v>
      </c>
      <c r="K3" s="327" t="str">
        <f>IF(①調査その１!$D$5=TRUE,"（専門学科）",IF(①調査その１!$K$5=TRUE,"（総合学科）",IF(①調査その１!$N$5=TRUE,"（普通科）","（学科）")))</f>
        <v>（学科）</v>
      </c>
    </row>
    <row r="4" spans="1:13" ht="6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1.1" customHeight="1">
      <c r="A5" s="595" t="s">
        <v>17</v>
      </c>
      <c r="B5" s="595"/>
      <c r="C5" s="594" t="str">
        <f>IF(①調査その１!$T$3&lt;&gt;"",①調査その１!$T$3,"")</f>
        <v/>
      </c>
      <c r="D5" s="594"/>
      <c r="E5" s="594"/>
      <c r="G5" s="589" t="s">
        <v>21</v>
      </c>
      <c r="H5" s="589"/>
      <c r="I5" s="594" t="str">
        <f>IF(①調査その１!$I$11&lt;&gt;"",①調査その１!$I$11,"")</f>
        <v/>
      </c>
      <c r="J5" s="594"/>
      <c r="K5" s="119" t="s">
        <v>22</v>
      </c>
    </row>
    <row r="6" spans="1:13">
      <c r="A6" s="594" t="s">
        <v>18</v>
      </c>
      <c r="B6" s="594"/>
      <c r="C6" s="594" t="str">
        <f>IF(①調査その１!$R$7&lt;&gt;"",①調査その１!$R$7,"")</f>
        <v/>
      </c>
      <c r="D6" s="594"/>
      <c r="E6" s="594"/>
      <c r="G6" s="589" t="s">
        <v>23</v>
      </c>
      <c r="H6" s="589"/>
      <c r="I6" s="596" t="str">
        <f>IF(①調査その１!$G$7&lt;&gt;"",①調査その１!$G$7,"")</f>
        <v/>
      </c>
      <c r="J6" s="596"/>
      <c r="K6" s="596"/>
    </row>
    <row r="7" spans="1:13" ht="4.5" customHeight="1" thickBot="1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16"/>
      <c r="M7" s="116"/>
    </row>
    <row r="8" spans="1:13" ht="14.1" customHeight="1">
      <c r="B8" s="585" t="s">
        <v>24</v>
      </c>
      <c r="C8" s="591" t="s">
        <v>74</v>
      </c>
      <c r="D8" s="592"/>
      <c r="E8" s="587" t="s">
        <v>25</v>
      </c>
      <c r="F8" s="122"/>
      <c r="G8" s="118"/>
      <c r="H8" s="118"/>
      <c r="I8" s="118"/>
      <c r="J8" s="118"/>
      <c r="K8" s="118"/>
      <c r="L8" s="118"/>
      <c r="M8" s="118"/>
    </row>
    <row r="9" spans="1:13" ht="14.1" customHeight="1" thickBot="1">
      <c r="B9" s="586"/>
      <c r="C9" s="123" t="s">
        <v>73</v>
      </c>
      <c r="D9" s="123" t="s">
        <v>26</v>
      </c>
      <c r="E9" s="588"/>
      <c r="F9" s="122"/>
      <c r="G9" s="118"/>
      <c r="H9" s="118"/>
      <c r="I9" s="118"/>
      <c r="J9" s="118"/>
      <c r="K9" s="118"/>
      <c r="L9" s="118"/>
      <c r="M9" s="118"/>
    </row>
    <row r="10" spans="1:13" ht="12" customHeight="1">
      <c r="B10" s="124">
        <v>1</v>
      </c>
      <c r="C10" s="162">
        <f>COUNTIF(④得点合計!$T$6:$T$45,"=1")</f>
        <v>0</v>
      </c>
      <c r="D10" s="163">
        <f>SUM(C10:C10)</f>
        <v>0</v>
      </c>
      <c r="E10" s="125">
        <f>B10/125</f>
        <v>8.0000000000000002E-3</v>
      </c>
      <c r="F10" s="122"/>
      <c r="G10" s="118"/>
      <c r="H10" s="118"/>
      <c r="I10" s="118"/>
      <c r="J10" s="118"/>
      <c r="K10" s="118"/>
      <c r="L10" s="118"/>
      <c r="M10" s="118"/>
    </row>
    <row r="11" spans="1:13" ht="12" customHeight="1">
      <c r="B11" s="126">
        <v>2</v>
      </c>
      <c r="C11" s="164">
        <f>COUNTIF(④得点合計!$T$6:$T$45,"=2")</f>
        <v>0</v>
      </c>
      <c r="D11" s="165">
        <f t="shared" ref="D11:D41" si="0">SUM(C11:C11)</f>
        <v>0</v>
      </c>
      <c r="E11" s="127">
        <f t="shared" ref="E11:E69" si="1">B11/125</f>
        <v>1.6E-2</v>
      </c>
      <c r="F11" s="122"/>
      <c r="G11" s="122"/>
      <c r="L11" s="118"/>
      <c r="M11" s="118"/>
    </row>
    <row r="12" spans="1:13" ht="12" customHeight="1">
      <c r="B12" s="126">
        <v>3</v>
      </c>
      <c r="C12" s="164">
        <f>COUNTIF(④得点合計!$T$6:$T$45,"=3")</f>
        <v>0</v>
      </c>
      <c r="D12" s="165">
        <f t="shared" si="0"/>
        <v>0</v>
      </c>
      <c r="E12" s="127">
        <f t="shared" si="1"/>
        <v>2.4E-2</v>
      </c>
      <c r="F12" s="122"/>
      <c r="G12" s="122"/>
      <c r="L12" s="118"/>
      <c r="M12" s="118"/>
    </row>
    <row r="13" spans="1:13" ht="12" customHeight="1">
      <c r="B13" s="126">
        <v>4</v>
      </c>
      <c r="C13" s="164">
        <f>COUNTIF(④得点合計!$T$6:$T$45,"=4")</f>
        <v>0</v>
      </c>
      <c r="D13" s="165">
        <f t="shared" si="0"/>
        <v>0</v>
      </c>
      <c r="E13" s="127">
        <f t="shared" si="1"/>
        <v>3.2000000000000001E-2</v>
      </c>
      <c r="F13" s="122"/>
      <c r="G13" s="122"/>
      <c r="L13" s="118"/>
      <c r="M13" s="118"/>
    </row>
    <row r="14" spans="1:13" ht="12" customHeight="1">
      <c r="B14" s="126">
        <v>5</v>
      </c>
      <c r="C14" s="164">
        <f>COUNTIF(④得点合計!$T$6:$T$45,"=5")</f>
        <v>0</v>
      </c>
      <c r="D14" s="165">
        <f t="shared" si="0"/>
        <v>0</v>
      </c>
      <c r="E14" s="127">
        <f t="shared" si="1"/>
        <v>0.04</v>
      </c>
      <c r="F14" s="122"/>
      <c r="G14" s="122"/>
      <c r="L14" s="118"/>
      <c r="M14" s="118"/>
    </row>
    <row r="15" spans="1:13" ht="12" customHeight="1">
      <c r="B15" s="126">
        <v>6</v>
      </c>
      <c r="C15" s="164">
        <f>COUNTIF(④得点合計!$T$6:$T$45,"=6")</f>
        <v>0</v>
      </c>
      <c r="D15" s="165">
        <f t="shared" si="0"/>
        <v>0</v>
      </c>
      <c r="E15" s="127">
        <f t="shared" si="1"/>
        <v>4.8000000000000001E-2</v>
      </c>
      <c r="F15" s="122"/>
      <c r="G15" s="122"/>
      <c r="L15" s="118"/>
      <c r="M15" s="118"/>
    </row>
    <row r="16" spans="1:13" ht="12" customHeight="1">
      <c r="B16" s="126">
        <v>7</v>
      </c>
      <c r="C16" s="164">
        <f>COUNTIF(④得点合計!$T$6:$T$45,"=7")</f>
        <v>0</v>
      </c>
      <c r="D16" s="165">
        <f t="shared" si="0"/>
        <v>0</v>
      </c>
      <c r="E16" s="127">
        <f t="shared" si="1"/>
        <v>5.6000000000000001E-2</v>
      </c>
      <c r="F16" s="122"/>
      <c r="G16" s="122"/>
      <c r="L16" s="118"/>
      <c r="M16" s="118"/>
    </row>
    <row r="17" spans="2:13" ht="12" customHeight="1">
      <c r="B17" s="126">
        <v>8</v>
      </c>
      <c r="C17" s="164">
        <f>COUNTIF(④得点合計!$T$6:$T$45,"=8")</f>
        <v>0</v>
      </c>
      <c r="D17" s="165">
        <f t="shared" si="0"/>
        <v>0</v>
      </c>
      <c r="E17" s="127">
        <f t="shared" si="1"/>
        <v>6.4000000000000001E-2</v>
      </c>
      <c r="F17" s="122"/>
      <c r="G17" s="122"/>
      <c r="L17" s="118"/>
      <c r="M17" s="118"/>
    </row>
    <row r="18" spans="2:13" ht="12" customHeight="1">
      <c r="B18" s="126">
        <v>9</v>
      </c>
      <c r="C18" s="164">
        <f>COUNTIF(④得点合計!$T$6:$T$45,"=9")</f>
        <v>0</v>
      </c>
      <c r="D18" s="165">
        <f t="shared" si="0"/>
        <v>0</v>
      </c>
      <c r="E18" s="127">
        <f t="shared" si="1"/>
        <v>7.1999999999999995E-2</v>
      </c>
      <c r="F18" s="122"/>
      <c r="G18" s="122"/>
      <c r="L18" s="118"/>
      <c r="M18" s="118"/>
    </row>
    <row r="19" spans="2:13" ht="12" customHeight="1">
      <c r="B19" s="126">
        <v>10</v>
      </c>
      <c r="C19" s="164">
        <f>COUNTIF(④得点合計!$T$6:$T$45,"=10")</f>
        <v>0</v>
      </c>
      <c r="D19" s="165">
        <f t="shared" si="0"/>
        <v>0</v>
      </c>
      <c r="E19" s="127">
        <f t="shared" si="1"/>
        <v>0.08</v>
      </c>
      <c r="F19" s="122"/>
      <c r="G19" s="122"/>
      <c r="L19" s="118"/>
      <c r="M19" s="118"/>
    </row>
    <row r="20" spans="2:13" ht="12" customHeight="1">
      <c r="B20" s="126">
        <v>11</v>
      </c>
      <c r="C20" s="167">
        <f>COUNTIF(④得点合計!$T$6:$T$45,"=11")</f>
        <v>0</v>
      </c>
      <c r="D20" s="168">
        <f t="shared" si="0"/>
        <v>0</v>
      </c>
      <c r="E20" s="127">
        <f t="shared" si="1"/>
        <v>8.7999999999999995E-2</v>
      </c>
      <c r="F20" s="122"/>
      <c r="G20" s="122"/>
      <c r="L20" s="118"/>
      <c r="M20" s="118"/>
    </row>
    <row r="21" spans="2:13" ht="12" customHeight="1">
      <c r="B21" s="126">
        <v>12</v>
      </c>
      <c r="C21" s="169">
        <f>COUNTIF(④得点合計!$T$6:$T$45,"=12")</f>
        <v>0</v>
      </c>
      <c r="D21" s="170">
        <f t="shared" si="0"/>
        <v>0</v>
      </c>
      <c r="E21" s="127">
        <f t="shared" si="1"/>
        <v>9.6000000000000002E-2</v>
      </c>
      <c r="F21" s="122"/>
      <c r="G21" s="122"/>
      <c r="L21" s="118"/>
      <c r="M21" s="118"/>
    </row>
    <row r="22" spans="2:13" ht="12" customHeight="1">
      <c r="B22" s="126">
        <v>13</v>
      </c>
      <c r="C22" s="164">
        <f>COUNTIF(④得点合計!$T$6:$T$45,"=13")</f>
        <v>0</v>
      </c>
      <c r="D22" s="165">
        <f t="shared" si="0"/>
        <v>0</v>
      </c>
      <c r="E22" s="127">
        <f t="shared" si="1"/>
        <v>0.104</v>
      </c>
      <c r="F22" s="122"/>
      <c r="G22" s="122"/>
      <c r="L22" s="118"/>
      <c r="M22" s="118"/>
    </row>
    <row r="23" spans="2:13" ht="12" customHeight="1">
      <c r="B23" s="126">
        <v>14</v>
      </c>
      <c r="C23" s="164">
        <f>COUNTIF(④得点合計!$T$6:$T$45,"=14")</f>
        <v>0</v>
      </c>
      <c r="D23" s="165">
        <f t="shared" si="0"/>
        <v>0</v>
      </c>
      <c r="E23" s="127">
        <f t="shared" si="1"/>
        <v>0.112</v>
      </c>
      <c r="F23" s="122"/>
      <c r="G23" s="122"/>
      <c r="L23" s="118"/>
      <c r="M23" s="118"/>
    </row>
    <row r="24" spans="2:13" ht="12" customHeight="1">
      <c r="B24" s="126">
        <v>15</v>
      </c>
      <c r="C24" s="164">
        <f>COUNTIF(④得点合計!$T$6:$T$45,"=15")</f>
        <v>0</v>
      </c>
      <c r="D24" s="165">
        <f t="shared" si="0"/>
        <v>0</v>
      </c>
      <c r="E24" s="127">
        <f t="shared" si="1"/>
        <v>0.12</v>
      </c>
      <c r="F24" s="122"/>
      <c r="G24" s="122"/>
      <c r="L24" s="118"/>
      <c r="M24" s="118"/>
    </row>
    <row r="25" spans="2:13" ht="12" customHeight="1">
      <c r="B25" s="126">
        <v>16</v>
      </c>
      <c r="C25" s="164">
        <f>COUNTIF(④得点合計!$T$6:$T$45,"=16")</f>
        <v>0</v>
      </c>
      <c r="D25" s="165">
        <f t="shared" si="0"/>
        <v>0</v>
      </c>
      <c r="E25" s="127">
        <f t="shared" si="1"/>
        <v>0.128</v>
      </c>
      <c r="F25" s="122"/>
      <c r="G25" s="122"/>
      <c r="L25" s="118"/>
      <c r="M25" s="118"/>
    </row>
    <row r="26" spans="2:13" ht="12" customHeight="1">
      <c r="B26" s="126">
        <v>17</v>
      </c>
      <c r="C26" s="164">
        <f>COUNTIF(④得点合計!$T$6:$T$45,"=17")</f>
        <v>0</v>
      </c>
      <c r="D26" s="165">
        <f t="shared" si="0"/>
        <v>0</v>
      </c>
      <c r="E26" s="127">
        <f t="shared" si="1"/>
        <v>0.13600000000000001</v>
      </c>
      <c r="F26" s="122"/>
      <c r="G26" s="122"/>
      <c r="L26" s="118"/>
      <c r="M26" s="118"/>
    </row>
    <row r="27" spans="2:13" ht="12" customHeight="1">
      <c r="B27" s="126">
        <v>18</v>
      </c>
      <c r="C27" s="164">
        <f>COUNTIF(④得点合計!$T$6:$T$45,"=18")</f>
        <v>0</v>
      </c>
      <c r="D27" s="165">
        <f t="shared" si="0"/>
        <v>0</v>
      </c>
      <c r="E27" s="127">
        <f t="shared" si="1"/>
        <v>0.14399999999999999</v>
      </c>
      <c r="F27" s="122"/>
      <c r="G27" s="122"/>
      <c r="L27" s="118"/>
      <c r="M27" s="118"/>
    </row>
    <row r="28" spans="2:13" ht="12" customHeight="1">
      <c r="B28" s="126">
        <v>19</v>
      </c>
      <c r="C28" s="164">
        <f>COUNTIF(④得点合計!$T$6:$T$45,"=19")</f>
        <v>0</v>
      </c>
      <c r="D28" s="165">
        <f t="shared" si="0"/>
        <v>0</v>
      </c>
      <c r="E28" s="127">
        <f t="shared" si="1"/>
        <v>0.152</v>
      </c>
      <c r="F28" s="122"/>
      <c r="G28" s="122"/>
      <c r="L28" s="118"/>
      <c r="M28" s="118"/>
    </row>
    <row r="29" spans="2:13" ht="12" customHeight="1">
      <c r="B29" s="126">
        <v>20</v>
      </c>
      <c r="C29" s="164">
        <f>COUNTIF(④得点合計!$T$6:$T$45,"=20")</f>
        <v>0</v>
      </c>
      <c r="D29" s="165">
        <f t="shared" si="0"/>
        <v>0</v>
      </c>
      <c r="E29" s="127">
        <f t="shared" si="1"/>
        <v>0.16</v>
      </c>
      <c r="F29" s="122"/>
      <c r="G29" s="122"/>
      <c r="L29" s="118"/>
      <c r="M29" s="118"/>
    </row>
    <row r="30" spans="2:13" ht="12" customHeight="1">
      <c r="B30" s="126">
        <v>21</v>
      </c>
      <c r="C30" s="164">
        <f>COUNTIF(④得点合計!$T$6:$T$45,"=21")</f>
        <v>0</v>
      </c>
      <c r="D30" s="165">
        <f t="shared" si="0"/>
        <v>0</v>
      </c>
      <c r="E30" s="127">
        <f t="shared" si="1"/>
        <v>0.16800000000000001</v>
      </c>
      <c r="F30" s="122"/>
      <c r="G30" s="122"/>
      <c r="L30" s="118"/>
      <c r="M30" s="118"/>
    </row>
    <row r="31" spans="2:13" ht="12" customHeight="1">
      <c r="B31" s="126">
        <v>22</v>
      </c>
      <c r="C31" s="164">
        <f>COUNTIF(④得点合計!$T$6:$T$45,"=22")</f>
        <v>0</v>
      </c>
      <c r="D31" s="165">
        <f t="shared" si="0"/>
        <v>0</v>
      </c>
      <c r="E31" s="127">
        <f t="shared" si="1"/>
        <v>0.17599999999999999</v>
      </c>
      <c r="F31" s="122"/>
      <c r="G31" s="122"/>
      <c r="L31" s="118"/>
      <c r="M31" s="118"/>
    </row>
    <row r="32" spans="2:13" ht="12" customHeight="1">
      <c r="B32" s="126">
        <v>23</v>
      </c>
      <c r="C32" s="164">
        <f>COUNTIF(④得点合計!$T$6:$T$45,"=23")</f>
        <v>0</v>
      </c>
      <c r="D32" s="165">
        <f t="shared" si="0"/>
        <v>0</v>
      </c>
      <c r="E32" s="127">
        <f t="shared" si="1"/>
        <v>0.184</v>
      </c>
      <c r="F32" s="122"/>
      <c r="G32" s="122"/>
      <c r="L32" s="118"/>
      <c r="M32" s="118"/>
    </row>
    <row r="33" spans="2:13" ht="12" customHeight="1">
      <c r="B33" s="126">
        <v>24</v>
      </c>
      <c r="C33" s="164">
        <f>COUNTIF(④得点合計!$T$6:$T$45,"=24")</f>
        <v>0</v>
      </c>
      <c r="D33" s="165">
        <f t="shared" si="0"/>
        <v>0</v>
      </c>
      <c r="E33" s="127">
        <f t="shared" si="1"/>
        <v>0.192</v>
      </c>
      <c r="F33" s="122"/>
      <c r="G33" s="122"/>
      <c r="L33" s="118"/>
      <c r="M33" s="118"/>
    </row>
    <row r="34" spans="2:13" ht="12" customHeight="1">
      <c r="B34" s="126">
        <v>25</v>
      </c>
      <c r="C34" s="164">
        <f>COUNTIF(④得点合計!$T$6:$T$45,"=25")</f>
        <v>0</v>
      </c>
      <c r="D34" s="165">
        <f t="shared" si="0"/>
        <v>0</v>
      </c>
      <c r="E34" s="127">
        <f t="shared" si="1"/>
        <v>0.2</v>
      </c>
      <c r="F34" s="122"/>
      <c r="G34" s="122"/>
      <c r="L34" s="118"/>
      <c r="M34" s="118"/>
    </row>
    <row r="35" spans="2:13" ht="12" customHeight="1">
      <c r="B35" s="126">
        <v>26</v>
      </c>
      <c r="C35" s="164">
        <f>COUNTIF(④得点合計!$T$6:$T$45,"=26")</f>
        <v>0</v>
      </c>
      <c r="D35" s="165">
        <f t="shared" si="0"/>
        <v>0</v>
      </c>
      <c r="E35" s="127">
        <f t="shared" si="1"/>
        <v>0.20799999999999999</v>
      </c>
      <c r="F35" s="122"/>
      <c r="G35" s="122"/>
      <c r="L35" s="118"/>
      <c r="M35" s="118"/>
    </row>
    <row r="36" spans="2:13" ht="12" customHeight="1">
      <c r="B36" s="126">
        <v>27</v>
      </c>
      <c r="C36" s="164">
        <f>COUNTIF(④得点合計!$T$6:$T$45,"=27")</f>
        <v>0</v>
      </c>
      <c r="D36" s="165">
        <f t="shared" si="0"/>
        <v>0</v>
      </c>
      <c r="E36" s="127">
        <f t="shared" si="1"/>
        <v>0.216</v>
      </c>
      <c r="F36" s="122"/>
      <c r="G36" s="122"/>
      <c r="L36" s="118"/>
      <c r="M36" s="118"/>
    </row>
    <row r="37" spans="2:13" ht="12" customHeight="1">
      <c r="B37" s="126">
        <v>28</v>
      </c>
      <c r="C37" s="164">
        <f>COUNTIF(④得点合計!$T$6:$T$45,"=28")</f>
        <v>0</v>
      </c>
      <c r="D37" s="165">
        <f t="shared" si="0"/>
        <v>0</v>
      </c>
      <c r="E37" s="127">
        <f t="shared" si="1"/>
        <v>0.224</v>
      </c>
      <c r="F37" s="122"/>
      <c r="G37" s="122"/>
      <c r="L37" s="118"/>
      <c r="M37" s="118"/>
    </row>
    <row r="38" spans="2:13" ht="12" customHeight="1">
      <c r="B38" s="126">
        <v>29</v>
      </c>
      <c r="C38" s="164">
        <f>COUNTIF(④得点合計!$T$6:$T$45,"=29")</f>
        <v>0</v>
      </c>
      <c r="D38" s="165">
        <f t="shared" si="0"/>
        <v>0</v>
      </c>
      <c r="E38" s="127">
        <f t="shared" si="1"/>
        <v>0.23200000000000001</v>
      </c>
      <c r="F38" s="122"/>
      <c r="G38" s="122"/>
      <c r="L38" s="118"/>
      <c r="M38" s="118"/>
    </row>
    <row r="39" spans="2:13" ht="12" customHeight="1">
      <c r="B39" s="126">
        <v>30</v>
      </c>
      <c r="C39" s="164">
        <f>COUNTIF(④得点合計!$T$6:$T$45,"=30")</f>
        <v>0</v>
      </c>
      <c r="D39" s="165">
        <f t="shared" si="0"/>
        <v>0</v>
      </c>
      <c r="E39" s="127">
        <f t="shared" si="1"/>
        <v>0.24</v>
      </c>
      <c r="F39" s="122"/>
      <c r="G39" s="122"/>
      <c r="L39" s="118"/>
      <c r="M39" s="118"/>
    </row>
    <row r="40" spans="2:13" ht="12" customHeight="1">
      <c r="B40" s="126">
        <v>31</v>
      </c>
      <c r="C40" s="164">
        <f>COUNTIF(④得点合計!$T$6:$T$45,"=31")</f>
        <v>0</v>
      </c>
      <c r="D40" s="165">
        <f t="shared" si="0"/>
        <v>0</v>
      </c>
      <c r="E40" s="127">
        <f t="shared" si="1"/>
        <v>0.248</v>
      </c>
      <c r="F40" s="122"/>
      <c r="G40" s="122"/>
      <c r="L40" s="118"/>
      <c r="M40" s="118"/>
    </row>
    <row r="41" spans="2:13" ht="12" customHeight="1">
      <c r="B41" s="126">
        <v>32</v>
      </c>
      <c r="C41" s="164">
        <f>COUNTIF(④得点合計!$T$6:$T$45,"=32")</f>
        <v>0</v>
      </c>
      <c r="D41" s="165">
        <f t="shared" si="0"/>
        <v>0</v>
      </c>
      <c r="E41" s="127">
        <f t="shared" si="1"/>
        <v>0.25600000000000001</v>
      </c>
      <c r="F41" s="122"/>
      <c r="G41" s="122"/>
      <c r="L41" s="118"/>
      <c r="M41" s="118"/>
    </row>
    <row r="42" spans="2:13" ht="12" customHeight="1">
      <c r="B42" s="126">
        <v>33</v>
      </c>
      <c r="C42" s="164">
        <f>COUNTIF(④得点合計!$T$6:$T$45,"=33")</f>
        <v>0</v>
      </c>
      <c r="D42" s="165">
        <f t="shared" ref="D42:D69" si="2">SUM(C42:C42)</f>
        <v>0</v>
      </c>
      <c r="E42" s="127">
        <f t="shared" si="1"/>
        <v>0.26400000000000001</v>
      </c>
      <c r="F42" s="122"/>
      <c r="G42" s="122"/>
      <c r="L42" s="118"/>
      <c r="M42" s="118"/>
    </row>
    <row r="43" spans="2:13" ht="12" customHeight="1">
      <c r="B43" s="126">
        <v>34</v>
      </c>
      <c r="C43" s="164">
        <f>COUNTIF(④得点合計!$T$6:$T$45,"=34")</f>
        <v>0</v>
      </c>
      <c r="D43" s="165">
        <f t="shared" si="2"/>
        <v>0</v>
      </c>
      <c r="E43" s="127">
        <f t="shared" si="1"/>
        <v>0.27200000000000002</v>
      </c>
      <c r="F43" s="122"/>
      <c r="G43" s="122"/>
      <c r="L43" s="118"/>
      <c r="M43" s="118"/>
    </row>
    <row r="44" spans="2:13" ht="12" customHeight="1">
      <c r="B44" s="126">
        <v>35</v>
      </c>
      <c r="C44" s="164">
        <f>COUNTIF(④得点合計!$T$6:$T$45,"=35")</f>
        <v>0</v>
      </c>
      <c r="D44" s="165">
        <f t="shared" si="2"/>
        <v>0</v>
      </c>
      <c r="E44" s="127">
        <f t="shared" si="1"/>
        <v>0.28000000000000003</v>
      </c>
      <c r="F44" s="122"/>
      <c r="G44" s="122"/>
      <c r="L44" s="118"/>
      <c r="M44" s="118"/>
    </row>
    <row r="45" spans="2:13" ht="12" customHeight="1">
      <c r="B45" s="126">
        <v>36</v>
      </c>
      <c r="C45" s="164">
        <f>COUNTIF(④得点合計!$T$6:$T$45,"=36")</f>
        <v>0</v>
      </c>
      <c r="D45" s="165">
        <f t="shared" si="2"/>
        <v>0</v>
      </c>
      <c r="E45" s="127">
        <f t="shared" si="1"/>
        <v>0.28799999999999998</v>
      </c>
      <c r="F45" s="122"/>
      <c r="G45" s="122"/>
      <c r="L45" s="118"/>
      <c r="M45" s="118"/>
    </row>
    <row r="46" spans="2:13" ht="12" customHeight="1">
      <c r="B46" s="126">
        <v>37</v>
      </c>
      <c r="C46" s="164">
        <f>COUNTIF(④得点合計!$T$6:$T$45,"=37")</f>
        <v>0</v>
      </c>
      <c r="D46" s="165">
        <f t="shared" si="2"/>
        <v>0</v>
      </c>
      <c r="E46" s="127">
        <f t="shared" si="1"/>
        <v>0.29599999999999999</v>
      </c>
      <c r="F46" s="122"/>
      <c r="G46" s="122"/>
      <c r="L46" s="118"/>
      <c r="M46" s="118"/>
    </row>
    <row r="47" spans="2:13" ht="12" customHeight="1">
      <c r="B47" s="126">
        <v>38</v>
      </c>
      <c r="C47" s="164">
        <f>COUNTIF(④得点合計!$T$6:$T$45,"=38")</f>
        <v>0</v>
      </c>
      <c r="D47" s="165">
        <f t="shared" si="2"/>
        <v>0</v>
      </c>
      <c r="E47" s="127">
        <f t="shared" si="1"/>
        <v>0.30399999999999999</v>
      </c>
      <c r="F47" s="122"/>
      <c r="G47" s="122"/>
      <c r="L47" s="118"/>
      <c r="M47" s="118"/>
    </row>
    <row r="48" spans="2:13" ht="12" customHeight="1">
      <c r="B48" s="126">
        <v>39</v>
      </c>
      <c r="C48" s="164">
        <f>COUNTIF(④得点合計!$T$6:$T$45,"=39")</f>
        <v>0</v>
      </c>
      <c r="D48" s="165">
        <f t="shared" si="2"/>
        <v>0</v>
      </c>
      <c r="E48" s="127">
        <f t="shared" si="1"/>
        <v>0.312</v>
      </c>
      <c r="F48" s="122"/>
      <c r="G48" s="122"/>
      <c r="L48" s="118"/>
      <c r="M48" s="118"/>
    </row>
    <row r="49" spans="2:13" ht="12" customHeight="1">
      <c r="B49" s="126">
        <v>40</v>
      </c>
      <c r="C49" s="164">
        <f>COUNTIF(④得点合計!$T$6:$T$45,"=40")</f>
        <v>0</v>
      </c>
      <c r="D49" s="165">
        <f t="shared" si="2"/>
        <v>0</v>
      </c>
      <c r="E49" s="127">
        <f t="shared" si="1"/>
        <v>0.32</v>
      </c>
      <c r="F49" s="122"/>
      <c r="G49" s="122"/>
      <c r="L49" s="118"/>
      <c r="M49" s="118"/>
    </row>
    <row r="50" spans="2:13" ht="12" customHeight="1">
      <c r="B50" s="126">
        <v>41</v>
      </c>
      <c r="C50" s="164">
        <f>COUNTIF(④得点合計!$T$6:$T$45,"=41")</f>
        <v>0</v>
      </c>
      <c r="D50" s="165">
        <f t="shared" si="2"/>
        <v>0</v>
      </c>
      <c r="E50" s="127">
        <f t="shared" si="1"/>
        <v>0.32800000000000001</v>
      </c>
      <c r="F50" s="122"/>
      <c r="G50" s="122"/>
      <c r="L50" s="118"/>
      <c r="M50" s="118"/>
    </row>
    <row r="51" spans="2:13" ht="12" customHeight="1">
      <c r="B51" s="126">
        <v>42</v>
      </c>
      <c r="C51" s="164">
        <f>COUNTIF(④得点合計!$T$6:$T$45,"=42")</f>
        <v>0</v>
      </c>
      <c r="D51" s="165">
        <f t="shared" si="2"/>
        <v>0</v>
      </c>
      <c r="E51" s="127">
        <f t="shared" si="1"/>
        <v>0.33600000000000002</v>
      </c>
      <c r="F51" s="122"/>
      <c r="G51" s="122"/>
      <c r="L51" s="118"/>
      <c r="M51" s="118"/>
    </row>
    <row r="52" spans="2:13" ht="12" customHeight="1">
      <c r="B52" s="126">
        <v>43</v>
      </c>
      <c r="C52" s="164">
        <f>COUNTIF(④得点合計!$T$6:$T$45,"=43")</f>
        <v>0</v>
      </c>
      <c r="D52" s="165">
        <f t="shared" si="2"/>
        <v>0</v>
      </c>
      <c r="E52" s="127">
        <f t="shared" si="1"/>
        <v>0.34399999999999997</v>
      </c>
      <c r="F52" s="122"/>
      <c r="G52" s="122"/>
      <c r="L52" s="118"/>
      <c r="M52" s="118"/>
    </row>
    <row r="53" spans="2:13" ht="12" customHeight="1">
      <c r="B53" s="126">
        <v>44</v>
      </c>
      <c r="C53" s="164">
        <f>COUNTIF(④得点合計!$T$6:$T$45,"=44")</f>
        <v>0</v>
      </c>
      <c r="D53" s="165">
        <f t="shared" si="2"/>
        <v>0</v>
      </c>
      <c r="E53" s="127">
        <f t="shared" si="1"/>
        <v>0.35199999999999998</v>
      </c>
      <c r="F53" s="122"/>
      <c r="G53" s="122"/>
      <c r="L53" s="118"/>
      <c r="M53" s="118"/>
    </row>
    <row r="54" spans="2:13" ht="12" customHeight="1">
      <c r="B54" s="126">
        <v>45</v>
      </c>
      <c r="C54" s="164">
        <f>COUNTIF(④得点合計!$T$6:$T$45,"=45")</f>
        <v>0</v>
      </c>
      <c r="D54" s="165">
        <f t="shared" si="2"/>
        <v>0</v>
      </c>
      <c r="E54" s="127">
        <f t="shared" si="1"/>
        <v>0.36</v>
      </c>
      <c r="F54" s="122"/>
      <c r="G54" s="122"/>
      <c r="L54" s="118"/>
      <c r="M54" s="118"/>
    </row>
    <row r="55" spans="2:13" ht="12" customHeight="1">
      <c r="B55" s="126">
        <v>46</v>
      </c>
      <c r="C55" s="164">
        <f>COUNTIF(④得点合計!$T$6:$T$45,"=46")</f>
        <v>0</v>
      </c>
      <c r="D55" s="165">
        <f t="shared" si="2"/>
        <v>0</v>
      </c>
      <c r="E55" s="127">
        <f t="shared" si="1"/>
        <v>0.36799999999999999</v>
      </c>
      <c r="F55" s="122"/>
      <c r="G55" s="122"/>
      <c r="L55" s="118"/>
      <c r="M55" s="118"/>
    </row>
    <row r="56" spans="2:13" ht="12" customHeight="1">
      <c r="B56" s="126">
        <v>47</v>
      </c>
      <c r="C56" s="164">
        <f>COUNTIF(④得点合計!$T$6:$T$45,"=47")</f>
        <v>0</v>
      </c>
      <c r="D56" s="165">
        <f t="shared" si="2"/>
        <v>0</v>
      </c>
      <c r="E56" s="127">
        <f t="shared" si="1"/>
        <v>0.376</v>
      </c>
      <c r="F56" s="122"/>
      <c r="G56" s="122"/>
      <c r="L56" s="118"/>
      <c r="M56" s="118"/>
    </row>
    <row r="57" spans="2:13" ht="12" customHeight="1">
      <c r="B57" s="126">
        <v>48</v>
      </c>
      <c r="C57" s="164">
        <f>COUNTIF(④得点合計!$T$6:$T$45,"=48")</f>
        <v>0</v>
      </c>
      <c r="D57" s="165">
        <f t="shared" si="2"/>
        <v>0</v>
      </c>
      <c r="E57" s="127">
        <f t="shared" si="1"/>
        <v>0.38400000000000001</v>
      </c>
      <c r="F57" s="122"/>
      <c r="G57" s="122"/>
      <c r="L57" s="118"/>
      <c r="M57" s="118"/>
    </row>
    <row r="58" spans="2:13" ht="12" customHeight="1">
      <c r="B58" s="126">
        <v>49</v>
      </c>
      <c r="C58" s="164">
        <f>COUNTIF(④得点合計!$T$6:$T$45,"=49")</f>
        <v>0</v>
      </c>
      <c r="D58" s="165">
        <f t="shared" si="2"/>
        <v>0</v>
      </c>
      <c r="E58" s="127">
        <f t="shared" si="1"/>
        <v>0.39200000000000002</v>
      </c>
      <c r="F58" s="122"/>
      <c r="G58" s="122"/>
      <c r="L58" s="118"/>
      <c r="M58" s="118"/>
    </row>
    <row r="59" spans="2:13" ht="12" customHeight="1">
      <c r="B59" s="126">
        <v>50</v>
      </c>
      <c r="C59" s="164">
        <f>COUNTIF(④得点合計!$T$6:$T$45,"=50")</f>
        <v>0</v>
      </c>
      <c r="D59" s="165">
        <f t="shared" si="2"/>
        <v>0</v>
      </c>
      <c r="E59" s="127">
        <f t="shared" si="1"/>
        <v>0.4</v>
      </c>
      <c r="F59" s="122"/>
      <c r="G59" s="122"/>
      <c r="L59" s="118"/>
      <c r="M59" s="118"/>
    </row>
    <row r="60" spans="2:13" ht="12" customHeight="1">
      <c r="B60" s="126">
        <v>51</v>
      </c>
      <c r="C60" s="164">
        <f>COUNTIF(④得点合計!$T$6:$T$45,"=51")</f>
        <v>0</v>
      </c>
      <c r="D60" s="165">
        <f t="shared" si="2"/>
        <v>0</v>
      </c>
      <c r="E60" s="127">
        <f t="shared" si="1"/>
        <v>0.40799999999999997</v>
      </c>
      <c r="F60" s="122"/>
      <c r="G60" s="122"/>
      <c r="L60" s="118"/>
      <c r="M60" s="118"/>
    </row>
    <row r="61" spans="2:13" ht="12" customHeight="1">
      <c r="B61" s="126">
        <v>52</v>
      </c>
      <c r="C61" s="164">
        <f>COUNTIF(④得点合計!$T$6:$T$45,"=52")</f>
        <v>0</v>
      </c>
      <c r="D61" s="165">
        <f t="shared" si="2"/>
        <v>0</v>
      </c>
      <c r="E61" s="127">
        <f t="shared" si="1"/>
        <v>0.41599999999999998</v>
      </c>
      <c r="F61" s="122"/>
      <c r="G61" s="122"/>
      <c r="L61" s="118"/>
      <c r="M61" s="118"/>
    </row>
    <row r="62" spans="2:13" ht="12" customHeight="1">
      <c r="B62" s="126">
        <v>53</v>
      </c>
      <c r="C62" s="164">
        <f>COUNTIF(④得点合計!$T$6:$T$45,"=53")</f>
        <v>0</v>
      </c>
      <c r="D62" s="165">
        <f t="shared" si="2"/>
        <v>0</v>
      </c>
      <c r="E62" s="127">
        <f t="shared" si="1"/>
        <v>0.42399999999999999</v>
      </c>
      <c r="F62" s="122"/>
      <c r="G62" s="122"/>
      <c r="L62" s="118"/>
      <c r="M62" s="118"/>
    </row>
    <row r="63" spans="2:13" ht="12" customHeight="1">
      <c r="B63" s="126">
        <v>54</v>
      </c>
      <c r="C63" s="164">
        <f>COUNTIF(④得点合計!$T$6:$T$45,"=54")</f>
        <v>0</v>
      </c>
      <c r="D63" s="165">
        <f t="shared" si="2"/>
        <v>0</v>
      </c>
      <c r="E63" s="127">
        <f t="shared" si="1"/>
        <v>0.432</v>
      </c>
      <c r="F63" s="122"/>
      <c r="G63" s="122"/>
      <c r="L63" s="118"/>
      <c r="M63" s="118"/>
    </row>
    <row r="64" spans="2:13" ht="12" customHeight="1">
      <c r="B64" s="126">
        <v>55</v>
      </c>
      <c r="C64" s="164">
        <f>COUNTIF(④得点合計!$T$6:$T$45,"=55")</f>
        <v>0</v>
      </c>
      <c r="D64" s="165">
        <f t="shared" si="2"/>
        <v>0</v>
      </c>
      <c r="E64" s="127">
        <f t="shared" si="1"/>
        <v>0.44</v>
      </c>
      <c r="F64" s="122"/>
      <c r="G64" s="122"/>
      <c r="L64" s="118"/>
      <c r="M64" s="118"/>
    </row>
    <row r="65" spans="2:21" ht="12" customHeight="1">
      <c r="B65" s="126">
        <v>56</v>
      </c>
      <c r="C65" s="164">
        <f>COUNTIF(④得点合計!$T$6:$T$45,"=56")</f>
        <v>0</v>
      </c>
      <c r="D65" s="165">
        <f t="shared" si="2"/>
        <v>0</v>
      </c>
      <c r="E65" s="127">
        <f t="shared" si="1"/>
        <v>0.44800000000000001</v>
      </c>
      <c r="F65" s="122"/>
      <c r="G65" s="122"/>
      <c r="L65" s="118"/>
      <c r="M65" s="118"/>
    </row>
    <row r="66" spans="2:21" ht="12" customHeight="1">
      <c r="B66" s="126">
        <v>57</v>
      </c>
      <c r="C66" s="164">
        <f>COUNTIF(④得点合計!$T$6:$T$45,"=57")</f>
        <v>0</v>
      </c>
      <c r="D66" s="165">
        <f t="shared" si="2"/>
        <v>0</v>
      </c>
      <c r="E66" s="127">
        <f t="shared" si="1"/>
        <v>0.45600000000000002</v>
      </c>
      <c r="F66" s="122"/>
      <c r="G66" s="122"/>
      <c r="L66" s="118"/>
      <c r="M66" s="118"/>
    </row>
    <row r="67" spans="2:21" ht="12" customHeight="1">
      <c r="B67" s="126">
        <v>58</v>
      </c>
      <c r="C67" s="164">
        <f>COUNTIF(④得点合計!$T$6:$T$45,"=58")</f>
        <v>0</v>
      </c>
      <c r="D67" s="165">
        <f t="shared" si="2"/>
        <v>0</v>
      </c>
      <c r="E67" s="127">
        <f t="shared" si="1"/>
        <v>0.46400000000000002</v>
      </c>
      <c r="F67" s="122"/>
      <c r="G67" s="122"/>
      <c r="L67" s="118"/>
      <c r="M67" s="118"/>
    </row>
    <row r="68" spans="2:21" ht="12" customHeight="1">
      <c r="B68" s="126">
        <v>59</v>
      </c>
      <c r="C68" s="164">
        <f>COUNTIF(④得点合計!$T$6:$T$45,"=59")</f>
        <v>0</v>
      </c>
      <c r="D68" s="165">
        <f t="shared" si="2"/>
        <v>0</v>
      </c>
      <c r="E68" s="127">
        <f t="shared" si="1"/>
        <v>0.47199999999999998</v>
      </c>
      <c r="F68" s="122"/>
      <c r="G68" s="122"/>
      <c r="L68" s="118"/>
      <c r="M68" s="118"/>
    </row>
    <row r="69" spans="2:21" ht="12" customHeight="1">
      <c r="B69" s="132">
        <v>60</v>
      </c>
      <c r="C69" s="314">
        <f>COUNTIF(④得点合計!$T$6:$T$45,"=60")</f>
        <v>0</v>
      </c>
      <c r="D69" s="315">
        <f t="shared" si="2"/>
        <v>0</v>
      </c>
      <c r="E69" s="133">
        <f t="shared" si="1"/>
        <v>0.48</v>
      </c>
      <c r="F69" s="122"/>
      <c r="G69" s="122"/>
      <c r="L69" s="118"/>
      <c r="M69" s="118"/>
    </row>
    <row r="70" spans="2:21" ht="12" customHeight="1">
      <c r="B70" s="126">
        <v>61</v>
      </c>
      <c r="C70" s="169">
        <f>COUNTIF(④得点合計!$T$6:$T$45,"=61")</f>
        <v>0</v>
      </c>
      <c r="D70" s="165">
        <f t="shared" ref="D70:D101" si="3">SUM(C70:C70)</f>
        <v>0</v>
      </c>
      <c r="E70" s="127">
        <f>B70/125</f>
        <v>0.48799999999999999</v>
      </c>
      <c r="F70" s="122"/>
      <c r="G70" s="122"/>
      <c r="L70" s="118"/>
      <c r="M70" s="118"/>
    </row>
    <row r="71" spans="2:21" ht="12" customHeight="1">
      <c r="B71" s="126">
        <v>62</v>
      </c>
      <c r="C71" s="164">
        <f>COUNTIF(④得点合計!$T$6:$T$45,"=62")</f>
        <v>0</v>
      </c>
      <c r="D71" s="165">
        <f t="shared" si="3"/>
        <v>0</v>
      </c>
      <c r="E71" s="127">
        <f t="shared" ref="E71:E134" si="4">B71/125</f>
        <v>0.496</v>
      </c>
      <c r="F71" s="122"/>
      <c r="G71" s="122"/>
      <c r="L71" s="118"/>
      <c r="M71" s="118"/>
    </row>
    <row r="72" spans="2:21" ht="12" customHeight="1">
      <c r="B72" s="126">
        <v>63</v>
      </c>
      <c r="C72" s="164">
        <f>COUNTIF(④得点合計!$T$6:$T$45,"=63")</f>
        <v>0</v>
      </c>
      <c r="D72" s="165">
        <f t="shared" si="3"/>
        <v>0</v>
      </c>
      <c r="E72" s="127">
        <f t="shared" si="4"/>
        <v>0.504</v>
      </c>
      <c r="F72" s="122"/>
      <c r="G72" s="122"/>
      <c r="L72" s="118"/>
      <c r="M72" s="118"/>
    </row>
    <row r="73" spans="2:21" ht="12" customHeight="1">
      <c r="B73" s="126">
        <v>64</v>
      </c>
      <c r="C73" s="164">
        <f>COUNTIF(④得点合計!$T$6:$T$45,"=64")</f>
        <v>0</v>
      </c>
      <c r="D73" s="165">
        <f t="shared" si="3"/>
        <v>0</v>
      </c>
      <c r="E73" s="127">
        <f t="shared" si="4"/>
        <v>0.51200000000000001</v>
      </c>
      <c r="F73" s="122"/>
      <c r="G73" s="122"/>
      <c r="L73" s="118"/>
      <c r="M73" s="118"/>
      <c r="P73" s="589" t="s">
        <v>27</v>
      </c>
      <c r="Q73" s="589"/>
      <c r="R73" s="589"/>
      <c r="S73" s="589"/>
      <c r="T73" s="589"/>
      <c r="U73" s="590"/>
    </row>
    <row r="74" spans="2:21" ht="12" customHeight="1">
      <c r="B74" s="126">
        <v>65</v>
      </c>
      <c r="C74" s="164">
        <f>COUNTIF(④得点合計!$T$6:$T$45,"=65")</f>
        <v>0</v>
      </c>
      <c r="D74" s="165">
        <f t="shared" si="3"/>
        <v>0</v>
      </c>
      <c r="E74" s="127">
        <f t="shared" si="4"/>
        <v>0.52</v>
      </c>
      <c r="F74" s="122"/>
      <c r="G74" s="122"/>
      <c r="L74" s="118"/>
      <c r="M74" s="118"/>
    </row>
    <row r="75" spans="2:21" ht="11.1" customHeight="1">
      <c r="B75" s="126">
        <v>66</v>
      </c>
      <c r="C75" s="164">
        <f>COUNTIF(④得点合計!$T$6:$T$45,"=66")</f>
        <v>0</v>
      </c>
      <c r="D75" s="165">
        <f t="shared" si="3"/>
        <v>0</v>
      </c>
      <c r="E75" s="127">
        <f t="shared" si="4"/>
        <v>0.52800000000000002</v>
      </c>
      <c r="L75" s="118"/>
      <c r="M75" s="118"/>
    </row>
    <row r="76" spans="2:21" ht="11.1" customHeight="1">
      <c r="B76" s="126">
        <v>67</v>
      </c>
      <c r="C76" s="164">
        <f>COUNTIF(④得点合計!$T$6:$T$45,"=67")</f>
        <v>0</v>
      </c>
      <c r="D76" s="165">
        <f t="shared" si="3"/>
        <v>0</v>
      </c>
      <c r="E76" s="127">
        <f t="shared" si="4"/>
        <v>0.53600000000000003</v>
      </c>
      <c r="F76" s="122"/>
      <c r="G76" s="122"/>
      <c r="H76" s="122"/>
      <c r="I76" s="122"/>
      <c r="J76" s="122"/>
      <c r="K76" s="122"/>
      <c r="L76" s="118"/>
      <c r="M76" s="118"/>
    </row>
    <row r="77" spans="2:21" ht="11.1" customHeight="1">
      <c r="B77" s="126">
        <v>68</v>
      </c>
      <c r="C77" s="164">
        <f>COUNTIF(④得点合計!$T$6:$T$45,"=68")</f>
        <v>0</v>
      </c>
      <c r="D77" s="165">
        <f t="shared" si="3"/>
        <v>0</v>
      </c>
      <c r="E77" s="127">
        <f t="shared" si="4"/>
        <v>0.54400000000000004</v>
      </c>
      <c r="F77" s="122"/>
      <c r="G77" s="122"/>
      <c r="H77" s="122"/>
      <c r="I77" s="122"/>
      <c r="J77" s="122"/>
      <c r="K77" s="122"/>
      <c r="L77" s="118"/>
      <c r="M77" s="118"/>
    </row>
    <row r="78" spans="2:21" ht="11.1" customHeight="1">
      <c r="B78" s="126">
        <v>69</v>
      </c>
      <c r="C78" s="164">
        <f>COUNTIF(④得点合計!$T$6:$T$45,"=69")</f>
        <v>0</v>
      </c>
      <c r="D78" s="165">
        <f t="shared" si="3"/>
        <v>0</v>
      </c>
      <c r="E78" s="127">
        <f t="shared" si="4"/>
        <v>0.55200000000000005</v>
      </c>
      <c r="F78" s="122"/>
      <c r="G78" s="122"/>
      <c r="H78" s="122"/>
      <c r="I78" s="122"/>
      <c r="J78" s="122"/>
      <c r="K78" s="122"/>
      <c r="L78" s="118"/>
      <c r="M78" s="118"/>
    </row>
    <row r="79" spans="2:21" ht="11.1" customHeight="1">
      <c r="B79" s="126">
        <v>70</v>
      </c>
      <c r="C79" s="164">
        <f>COUNTIF(④得点合計!$T$6:$T$45,"=70")</f>
        <v>0</v>
      </c>
      <c r="D79" s="165">
        <f t="shared" si="3"/>
        <v>0</v>
      </c>
      <c r="E79" s="127">
        <f t="shared" si="4"/>
        <v>0.56000000000000005</v>
      </c>
      <c r="F79" s="122"/>
      <c r="G79" s="122"/>
      <c r="H79" s="122"/>
      <c r="I79" s="122"/>
      <c r="J79" s="122"/>
      <c r="K79" s="122"/>
      <c r="L79" s="118"/>
      <c r="M79" s="118"/>
    </row>
    <row r="80" spans="2:21" ht="11.1" customHeight="1">
      <c r="B80" s="126">
        <v>71</v>
      </c>
      <c r="C80" s="169">
        <f>COUNTIF(④得点合計!$T$6:$T$45,"=71")</f>
        <v>0</v>
      </c>
      <c r="D80" s="165">
        <f t="shared" si="3"/>
        <v>0</v>
      </c>
      <c r="E80" s="127">
        <f t="shared" si="4"/>
        <v>0.56799999999999995</v>
      </c>
      <c r="F80" s="122"/>
      <c r="G80" s="122"/>
      <c r="H80" s="122"/>
      <c r="I80" s="122"/>
      <c r="J80" s="122"/>
      <c r="K80" s="122"/>
      <c r="L80" s="118"/>
      <c r="M80" s="118"/>
    </row>
    <row r="81" spans="2:13" ht="11.1" customHeight="1">
      <c r="B81" s="126">
        <v>72</v>
      </c>
      <c r="C81" s="169">
        <f>COUNTIF(④得点合計!$T$6:$T$45,"=72")</f>
        <v>0</v>
      </c>
      <c r="D81" s="165">
        <f t="shared" si="3"/>
        <v>0</v>
      </c>
      <c r="E81" s="127">
        <f t="shared" si="4"/>
        <v>0.57599999999999996</v>
      </c>
      <c r="F81" s="122"/>
      <c r="G81" s="122"/>
      <c r="H81" s="122"/>
      <c r="I81" s="122"/>
      <c r="J81" s="122"/>
      <c r="K81" s="122"/>
      <c r="L81" s="118"/>
      <c r="M81" s="118"/>
    </row>
    <row r="82" spans="2:13" ht="11.1" customHeight="1">
      <c r="B82" s="126">
        <v>73</v>
      </c>
      <c r="C82" s="164">
        <f>COUNTIF(④得点合計!$T$6:$T$45,"=73")</f>
        <v>0</v>
      </c>
      <c r="D82" s="165">
        <f t="shared" si="3"/>
        <v>0</v>
      </c>
      <c r="E82" s="127">
        <f t="shared" si="4"/>
        <v>0.58399999999999996</v>
      </c>
      <c r="F82" s="122"/>
      <c r="G82" s="122"/>
      <c r="H82" s="122"/>
      <c r="I82" s="122"/>
      <c r="J82" s="122"/>
      <c r="K82" s="122"/>
      <c r="L82" s="118"/>
      <c r="M82" s="118"/>
    </row>
    <row r="83" spans="2:13" ht="11.1" customHeight="1">
      <c r="B83" s="126">
        <v>74</v>
      </c>
      <c r="C83" s="164">
        <f>COUNTIF(④得点合計!$T$6:$T$45,"=74")</f>
        <v>0</v>
      </c>
      <c r="D83" s="165">
        <f t="shared" si="3"/>
        <v>0</v>
      </c>
      <c r="E83" s="127">
        <f t="shared" si="4"/>
        <v>0.59199999999999997</v>
      </c>
      <c r="F83" s="122"/>
      <c r="G83" s="122"/>
      <c r="H83" s="122"/>
      <c r="I83" s="122"/>
      <c r="J83" s="122"/>
      <c r="K83" s="122"/>
      <c r="L83" s="118"/>
      <c r="M83" s="118"/>
    </row>
    <row r="84" spans="2:13" ht="11.1" customHeight="1">
      <c r="B84" s="126">
        <v>75</v>
      </c>
      <c r="C84" s="164">
        <f>COUNTIF(④得点合計!$T$6:$T$45,"=75")</f>
        <v>0</v>
      </c>
      <c r="D84" s="165">
        <f t="shared" si="3"/>
        <v>0</v>
      </c>
      <c r="E84" s="127">
        <f t="shared" si="4"/>
        <v>0.6</v>
      </c>
      <c r="F84" s="122"/>
      <c r="G84" s="122"/>
      <c r="H84" s="122"/>
      <c r="I84" s="122"/>
      <c r="J84" s="122"/>
      <c r="K84" s="122"/>
      <c r="L84" s="118"/>
      <c r="M84" s="118"/>
    </row>
    <row r="85" spans="2:13" ht="11.1" customHeight="1">
      <c r="B85" s="130">
        <v>76</v>
      </c>
      <c r="C85" s="235">
        <f>COUNTIF(④得点合計!$T$6:$T$45,"=76")</f>
        <v>0</v>
      </c>
      <c r="D85" s="166">
        <f t="shared" si="3"/>
        <v>0</v>
      </c>
      <c r="E85" s="131">
        <f t="shared" si="4"/>
        <v>0.60799999999999998</v>
      </c>
      <c r="F85" s="122"/>
      <c r="G85" s="122"/>
      <c r="H85" s="122"/>
      <c r="I85" s="122"/>
      <c r="J85" s="122"/>
      <c r="K85" s="122"/>
      <c r="L85" s="118"/>
      <c r="M85" s="118"/>
    </row>
    <row r="86" spans="2:13" ht="11.1" customHeight="1">
      <c r="B86" s="126">
        <v>77</v>
      </c>
      <c r="C86" s="164">
        <f>COUNTIF(④得点合計!$T$6:$T$45,"=77")</f>
        <v>0</v>
      </c>
      <c r="D86" s="165">
        <f t="shared" si="3"/>
        <v>0</v>
      </c>
      <c r="E86" s="127">
        <f t="shared" si="4"/>
        <v>0.61599999999999999</v>
      </c>
      <c r="F86" s="122"/>
      <c r="G86" s="122"/>
      <c r="H86" s="122"/>
      <c r="I86" s="122"/>
      <c r="J86" s="122"/>
      <c r="K86" s="122"/>
      <c r="L86" s="118"/>
      <c r="M86" s="118"/>
    </row>
    <row r="87" spans="2:13" ht="11.1" customHeight="1">
      <c r="B87" s="126">
        <v>78</v>
      </c>
      <c r="C87" s="164">
        <f>COUNTIF(④得点合計!$T$6:$T$45,"=78")</f>
        <v>0</v>
      </c>
      <c r="D87" s="165">
        <f t="shared" si="3"/>
        <v>0</v>
      </c>
      <c r="E87" s="127">
        <f t="shared" si="4"/>
        <v>0.624</v>
      </c>
      <c r="F87" s="122"/>
      <c r="G87" s="122"/>
      <c r="H87" s="122"/>
      <c r="I87" s="122"/>
      <c r="J87" s="122"/>
      <c r="K87" s="122"/>
      <c r="L87" s="118"/>
      <c r="M87" s="118"/>
    </row>
    <row r="88" spans="2:13" ht="11.1" customHeight="1">
      <c r="B88" s="126">
        <v>79</v>
      </c>
      <c r="C88" s="164">
        <f>COUNTIF(④得点合計!$T$6:$T$45,"=79")</f>
        <v>0</v>
      </c>
      <c r="D88" s="165">
        <f t="shared" si="3"/>
        <v>0</v>
      </c>
      <c r="E88" s="127">
        <f t="shared" si="4"/>
        <v>0.63200000000000001</v>
      </c>
      <c r="F88" s="122"/>
      <c r="G88" s="122"/>
      <c r="H88" s="122"/>
      <c r="I88" s="122"/>
      <c r="J88" s="122"/>
      <c r="K88" s="122"/>
      <c r="L88" s="118"/>
      <c r="M88" s="118"/>
    </row>
    <row r="89" spans="2:13" ht="11.1" customHeight="1">
      <c r="B89" s="126">
        <v>80</v>
      </c>
      <c r="C89" s="164">
        <f>COUNTIF(④得点合計!$T$6:$T$45,"=80")</f>
        <v>0</v>
      </c>
      <c r="D89" s="165">
        <f t="shared" si="3"/>
        <v>0</v>
      </c>
      <c r="E89" s="127">
        <f t="shared" si="4"/>
        <v>0.64</v>
      </c>
      <c r="F89" s="122"/>
      <c r="G89" s="122"/>
      <c r="H89" s="122"/>
      <c r="I89" s="122"/>
      <c r="J89" s="122"/>
      <c r="K89" s="122"/>
      <c r="L89" s="118"/>
      <c r="M89" s="118"/>
    </row>
    <row r="90" spans="2:13" ht="11.1" customHeight="1">
      <c r="B90" s="126">
        <v>81</v>
      </c>
      <c r="C90" s="164">
        <f>COUNTIF(④得点合計!$T$6:$T$45,"=81")</f>
        <v>0</v>
      </c>
      <c r="D90" s="165">
        <f t="shared" si="3"/>
        <v>0</v>
      </c>
      <c r="E90" s="127">
        <f t="shared" si="4"/>
        <v>0.64800000000000002</v>
      </c>
      <c r="F90" s="122"/>
      <c r="G90" s="122"/>
      <c r="H90" s="122"/>
      <c r="I90" s="122"/>
      <c r="J90" s="122"/>
      <c r="K90" s="122"/>
      <c r="L90" s="118"/>
      <c r="M90" s="118"/>
    </row>
    <row r="91" spans="2:13" ht="11.1" customHeight="1">
      <c r="B91" s="126">
        <v>82</v>
      </c>
      <c r="C91" s="164">
        <f>COUNTIF(④得点合計!$T$6:$T$45,"=82")</f>
        <v>0</v>
      </c>
      <c r="D91" s="165">
        <f t="shared" si="3"/>
        <v>0</v>
      </c>
      <c r="E91" s="127">
        <f t="shared" si="4"/>
        <v>0.65600000000000003</v>
      </c>
      <c r="F91" s="122"/>
      <c r="G91" s="122"/>
      <c r="H91" s="122"/>
      <c r="I91" s="122"/>
      <c r="J91" s="122"/>
      <c r="K91" s="122"/>
      <c r="L91" s="118"/>
      <c r="M91" s="118"/>
    </row>
    <row r="92" spans="2:13" ht="11.1" customHeight="1">
      <c r="B92" s="126">
        <v>83</v>
      </c>
      <c r="C92" s="164">
        <f>COUNTIF(④得点合計!$T$6:$T$45,"=83")</f>
        <v>0</v>
      </c>
      <c r="D92" s="165">
        <f t="shared" si="3"/>
        <v>0</v>
      </c>
      <c r="E92" s="127">
        <f t="shared" si="4"/>
        <v>0.66400000000000003</v>
      </c>
      <c r="F92" s="122"/>
      <c r="G92" s="122"/>
      <c r="H92" s="122"/>
      <c r="I92" s="122"/>
      <c r="J92" s="122"/>
      <c r="K92" s="122"/>
      <c r="L92" s="118"/>
      <c r="M92" s="118"/>
    </row>
    <row r="93" spans="2:13" ht="11.1" customHeight="1">
      <c r="B93" s="126">
        <v>84</v>
      </c>
      <c r="C93" s="164">
        <f>COUNTIF(④得点合計!$T$6:$T$45,"=84")</f>
        <v>0</v>
      </c>
      <c r="D93" s="165">
        <f t="shared" si="3"/>
        <v>0</v>
      </c>
      <c r="E93" s="127">
        <f t="shared" si="4"/>
        <v>0.67200000000000004</v>
      </c>
      <c r="F93" s="122"/>
      <c r="G93" s="122"/>
      <c r="H93" s="122"/>
      <c r="I93" s="122"/>
      <c r="J93" s="122"/>
      <c r="K93" s="122"/>
      <c r="L93" s="118"/>
      <c r="M93" s="118"/>
    </row>
    <row r="94" spans="2:13" ht="11.1" customHeight="1">
      <c r="B94" s="126">
        <v>85</v>
      </c>
      <c r="C94" s="164">
        <f>COUNTIF(④得点合計!$T$6:$T$45,"=85")</f>
        <v>0</v>
      </c>
      <c r="D94" s="165">
        <f t="shared" si="3"/>
        <v>0</v>
      </c>
      <c r="E94" s="127">
        <f t="shared" si="4"/>
        <v>0.68</v>
      </c>
      <c r="F94" s="122"/>
      <c r="G94" s="122"/>
      <c r="H94" s="122"/>
      <c r="I94" s="122"/>
      <c r="J94" s="122"/>
      <c r="K94" s="122"/>
      <c r="L94" s="118"/>
      <c r="M94" s="118"/>
    </row>
    <row r="95" spans="2:13" ht="11.1" customHeight="1">
      <c r="B95" s="126">
        <v>86</v>
      </c>
      <c r="C95" s="164">
        <f>COUNTIF(④得点合計!$T$6:$T$45,"=86")</f>
        <v>0</v>
      </c>
      <c r="D95" s="165">
        <f t="shared" si="3"/>
        <v>0</v>
      </c>
      <c r="E95" s="127">
        <f t="shared" si="4"/>
        <v>0.68799999999999994</v>
      </c>
      <c r="F95" s="122"/>
      <c r="G95" s="122"/>
      <c r="H95" s="122"/>
      <c r="I95" s="122"/>
      <c r="J95" s="122"/>
      <c r="K95" s="122"/>
      <c r="L95" s="118"/>
      <c r="M95" s="118"/>
    </row>
    <row r="96" spans="2:13" ht="11.1" customHeight="1">
      <c r="B96" s="126">
        <v>87</v>
      </c>
      <c r="C96" s="164">
        <f>COUNTIF(④得点合計!$T$6:$T$45,"=87")</f>
        <v>0</v>
      </c>
      <c r="D96" s="165">
        <f t="shared" si="3"/>
        <v>0</v>
      </c>
      <c r="E96" s="127">
        <f t="shared" si="4"/>
        <v>0.69599999999999995</v>
      </c>
      <c r="F96" s="122"/>
      <c r="G96" s="122"/>
      <c r="H96" s="122"/>
      <c r="I96" s="122"/>
      <c r="J96" s="122"/>
      <c r="K96" s="122"/>
      <c r="L96" s="118"/>
      <c r="M96" s="118"/>
    </row>
    <row r="97" spans="2:13" ht="11.1" customHeight="1">
      <c r="B97" s="126">
        <v>88</v>
      </c>
      <c r="C97" s="164">
        <f>COUNTIF(④得点合計!$T$6:$T$45,"=88")</f>
        <v>0</v>
      </c>
      <c r="D97" s="165">
        <f t="shared" si="3"/>
        <v>0</v>
      </c>
      <c r="E97" s="127">
        <f t="shared" si="4"/>
        <v>0.70399999999999996</v>
      </c>
      <c r="F97" s="122"/>
      <c r="G97" s="122"/>
      <c r="H97" s="122"/>
      <c r="I97" s="122"/>
      <c r="J97" s="122"/>
      <c r="K97" s="122"/>
      <c r="L97" s="118"/>
      <c r="M97" s="118"/>
    </row>
    <row r="98" spans="2:13" ht="11.1" customHeight="1">
      <c r="B98" s="126">
        <v>89</v>
      </c>
      <c r="C98" s="164">
        <f>COUNTIF(④得点合計!$T$6:$T$45,"=89")</f>
        <v>0</v>
      </c>
      <c r="D98" s="165">
        <f t="shared" si="3"/>
        <v>0</v>
      </c>
      <c r="E98" s="127">
        <f t="shared" si="4"/>
        <v>0.71199999999999997</v>
      </c>
      <c r="F98" s="122"/>
      <c r="G98" s="122"/>
      <c r="H98" s="122"/>
      <c r="I98" s="122"/>
      <c r="J98" s="122"/>
      <c r="K98" s="122"/>
      <c r="L98" s="118"/>
      <c r="M98" s="118"/>
    </row>
    <row r="99" spans="2:13" ht="11.1" customHeight="1">
      <c r="B99" s="126">
        <v>90</v>
      </c>
      <c r="C99" s="164">
        <f>COUNTIF(④得点合計!$T$6:$T$45,"=90")</f>
        <v>0</v>
      </c>
      <c r="D99" s="165">
        <f t="shared" si="3"/>
        <v>0</v>
      </c>
      <c r="E99" s="127">
        <f t="shared" si="4"/>
        <v>0.72</v>
      </c>
      <c r="F99" s="122"/>
      <c r="G99" s="122"/>
      <c r="H99" s="122"/>
      <c r="I99" s="122"/>
      <c r="J99" s="122"/>
      <c r="K99" s="122"/>
      <c r="L99" s="118"/>
      <c r="M99" s="118"/>
    </row>
    <row r="100" spans="2:13" ht="11.1" customHeight="1">
      <c r="B100" s="126">
        <v>91</v>
      </c>
      <c r="C100" s="164">
        <f>COUNTIF(④得点合計!$T$6:$T$45,"=91")</f>
        <v>0</v>
      </c>
      <c r="D100" s="165">
        <f t="shared" si="3"/>
        <v>0</v>
      </c>
      <c r="E100" s="127">
        <f t="shared" si="4"/>
        <v>0.72799999999999998</v>
      </c>
      <c r="F100" s="122"/>
      <c r="G100" s="122"/>
      <c r="H100" s="122"/>
      <c r="I100" s="122"/>
      <c r="J100" s="122"/>
      <c r="K100" s="122"/>
      <c r="L100" s="118"/>
      <c r="M100" s="118"/>
    </row>
    <row r="101" spans="2:13" ht="11.1" customHeight="1">
      <c r="B101" s="126">
        <v>92</v>
      </c>
      <c r="C101" s="164">
        <f>COUNTIF(④得点合計!$T$6:$T$45,"=92")</f>
        <v>0</v>
      </c>
      <c r="D101" s="165">
        <f t="shared" si="3"/>
        <v>0</v>
      </c>
      <c r="E101" s="127">
        <f t="shared" si="4"/>
        <v>0.73599999999999999</v>
      </c>
      <c r="F101" s="122"/>
      <c r="G101" s="122"/>
      <c r="H101" s="122"/>
      <c r="I101" s="122"/>
      <c r="J101" s="122"/>
      <c r="K101" s="122"/>
      <c r="L101" s="118"/>
      <c r="M101" s="118"/>
    </row>
    <row r="102" spans="2:13" ht="11.1" customHeight="1">
      <c r="B102" s="126">
        <v>93</v>
      </c>
      <c r="C102" s="164">
        <f>COUNTIF(④得点合計!$T$6:$T$45,"=93")</f>
        <v>0</v>
      </c>
      <c r="D102" s="165">
        <f t="shared" ref="D102:D129" si="5">SUM(C102:C102)</f>
        <v>0</v>
      </c>
      <c r="E102" s="127">
        <f t="shared" si="4"/>
        <v>0.74399999999999999</v>
      </c>
      <c r="F102" s="122"/>
      <c r="G102" s="122"/>
      <c r="H102" s="122"/>
      <c r="I102" s="122"/>
      <c r="J102" s="122"/>
      <c r="K102" s="122"/>
      <c r="L102" s="118"/>
      <c r="M102" s="118"/>
    </row>
    <row r="103" spans="2:13" ht="11.1" customHeight="1">
      <c r="B103" s="126">
        <v>94</v>
      </c>
      <c r="C103" s="164">
        <f>COUNTIF(④得点合計!$T$6:$T$45,"=94")</f>
        <v>0</v>
      </c>
      <c r="D103" s="165">
        <f t="shared" si="5"/>
        <v>0</v>
      </c>
      <c r="E103" s="127">
        <f t="shared" si="4"/>
        <v>0.752</v>
      </c>
      <c r="F103" s="122"/>
      <c r="G103" s="122"/>
      <c r="H103" s="122"/>
      <c r="I103" s="122"/>
      <c r="J103" s="122"/>
      <c r="K103" s="122"/>
      <c r="L103" s="118"/>
      <c r="M103" s="118"/>
    </row>
    <row r="104" spans="2:13" ht="11.1" customHeight="1">
      <c r="B104" s="126">
        <v>95</v>
      </c>
      <c r="C104" s="164">
        <f>COUNTIF(④得点合計!$T$6:$T$45,"=95")</f>
        <v>0</v>
      </c>
      <c r="D104" s="165">
        <f t="shared" si="5"/>
        <v>0</v>
      </c>
      <c r="E104" s="127">
        <f t="shared" si="4"/>
        <v>0.76</v>
      </c>
      <c r="F104" s="122"/>
      <c r="G104" s="122"/>
      <c r="H104" s="122"/>
      <c r="I104" s="122"/>
      <c r="J104" s="122"/>
      <c r="K104" s="122"/>
      <c r="L104" s="118"/>
      <c r="M104" s="118"/>
    </row>
    <row r="105" spans="2:13" ht="11.1" customHeight="1">
      <c r="B105" s="126">
        <v>96</v>
      </c>
      <c r="C105" s="164">
        <f>COUNTIF(④得点合計!$T$6:$T$45,"=96")</f>
        <v>0</v>
      </c>
      <c r="D105" s="165">
        <f t="shared" si="5"/>
        <v>0</v>
      </c>
      <c r="E105" s="127">
        <f t="shared" si="4"/>
        <v>0.76800000000000002</v>
      </c>
      <c r="F105" s="122"/>
      <c r="G105" s="122"/>
      <c r="H105" s="122"/>
      <c r="I105" s="122"/>
      <c r="J105" s="122"/>
      <c r="K105" s="122"/>
      <c r="L105" s="118"/>
      <c r="M105" s="118"/>
    </row>
    <row r="106" spans="2:13" ht="11.1" customHeight="1">
      <c r="B106" s="126">
        <v>97</v>
      </c>
      <c r="C106" s="164">
        <f>COUNTIF(④得点合計!$T$6:$T$45,"=97")</f>
        <v>0</v>
      </c>
      <c r="D106" s="165">
        <f t="shared" si="5"/>
        <v>0</v>
      </c>
      <c r="E106" s="127">
        <f t="shared" si="4"/>
        <v>0.77600000000000002</v>
      </c>
      <c r="F106" s="122"/>
      <c r="G106" s="122"/>
      <c r="H106" s="122"/>
      <c r="I106" s="122"/>
      <c r="J106" s="122"/>
      <c r="K106" s="122"/>
      <c r="L106" s="118"/>
      <c r="M106" s="118"/>
    </row>
    <row r="107" spans="2:13" ht="11.1" customHeight="1">
      <c r="B107" s="126">
        <v>98</v>
      </c>
      <c r="C107" s="164">
        <f>COUNTIF(④得点合計!$T$6:$T$45,"=98")</f>
        <v>0</v>
      </c>
      <c r="D107" s="165">
        <f t="shared" si="5"/>
        <v>0</v>
      </c>
      <c r="E107" s="127">
        <f t="shared" si="4"/>
        <v>0.78400000000000003</v>
      </c>
      <c r="F107" s="122"/>
      <c r="G107" s="122"/>
      <c r="H107" s="122"/>
      <c r="I107" s="122"/>
      <c r="J107" s="122"/>
      <c r="K107" s="122"/>
      <c r="L107" s="118"/>
      <c r="M107" s="118"/>
    </row>
    <row r="108" spans="2:13" ht="11.1" customHeight="1">
      <c r="B108" s="126">
        <v>99</v>
      </c>
      <c r="C108" s="164">
        <f>COUNTIF(④得点合計!$T$6:$T$45,"=99")</f>
        <v>0</v>
      </c>
      <c r="D108" s="165">
        <f t="shared" si="5"/>
        <v>0</v>
      </c>
      <c r="E108" s="127">
        <f t="shared" si="4"/>
        <v>0.79200000000000004</v>
      </c>
      <c r="F108" s="122"/>
      <c r="G108" s="122"/>
      <c r="H108" s="122"/>
      <c r="I108" s="122"/>
      <c r="J108" s="122"/>
      <c r="K108" s="122"/>
      <c r="L108" s="118"/>
      <c r="M108" s="118"/>
    </row>
    <row r="109" spans="2:13" ht="11.1" customHeight="1">
      <c r="B109" s="126">
        <v>100</v>
      </c>
      <c r="C109" s="164">
        <f>COUNTIF(④得点合計!$T$6:$T$45,"=100")</f>
        <v>0</v>
      </c>
      <c r="D109" s="165">
        <f t="shared" si="5"/>
        <v>0</v>
      </c>
      <c r="E109" s="127">
        <f t="shared" si="4"/>
        <v>0.8</v>
      </c>
      <c r="F109" s="122"/>
      <c r="G109" s="122"/>
      <c r="H109" s="122"/>
      <c r="I109" s="122"/>
      <c r="J109" s="122"/>
      <c r="K109" s="122"/>
      <c r="L109" s="118"/>
      <c r="M109" s="118"/>
    </row>
    <row r="110" spans="2:13" ht="11.1" customHeight="1">
      <c r="B110" s="126">
        <v>101</v>
      </c>
      <c r="C110" s="164">
        <f>COUNTIF(④得点合計!$T$6:$T$45,"=101")</f>
        <v>0</v>
      </c>
      <c r="D110" s="165">
        <f t="shared" si="5"/>
        <v>0</v>
      </c>
      <c r="E110" s="127">
        <f t="shared" si="4"/>
        <v>0.80800000000000005</v>
      </c>
      <c r="F110" s="122"/>
      <c r="G110" s="122"/>
      <c r="H110" s="122"/>
      <c r="I110" s="122"/>
      <c r="J110" s="122"/>
      <c r="K110" s="122"/>
      <c r="L110" s="118"/>
      <c r="M110" s="118"/>
    </row>
    <row r="111" spans="2:13" ht="11.1" customHeight="1">
      <c r="B111" s="126">
        <v>102</v>
      </c>
      <c r="C111" s="164">
        <f>COUNTIF(④得点合計!$T$6:$T$45,"=102")</f>
        <v>0</v>
      </c>
      <c r="D111" s="165">
        <f t="shared" si="5"/>
        <v>0</v>
      </c>
      <c r="E111" s="127">
        <f t="shared" si="4"/>
        <v>0.81599999999999995</v>
      </c>
      <c r="F111" s="122"/>
      <c r="G111" s="122"/>
      <c r="H111" s="122"/>
      <c r="I111" s="122"/>
      <c r="J111" s="122"/>
      <c r="K111" s="122"/>
      <c r="L111" s="118"/>
      <c r="M111" s="118"/>
    </row>
    <row r="112" spans="2:13" ht="11.1" customHeight="1">
      <c r="B112" s="126">
        <v>103</v>
      </c>
      <c r="C112" s="164">
        <f>COUNTIF(④得点合計!$T$6:$T$45,"=103")</f>
        <v>0</v>
      </c>
      <c r="D112" s="165">
        <f t="shared" si="5"/>
        <v>0</v>
      </c>
      <c r="E112" s="127">
        <f t="shared" si="4"/>
        <v>0.82399999999999995</v>
      </c>
      <c r="F112" s="122"/>
      <c r="G112" s="122"/>
      <c r="H112" s="122"/>
      <c r="I112" s="122"/>
      <c r="J112" s="122"/>
      <c r="K112" s="122"/>
      <c r="L112" s="118"/>
      <c r="M112" s="118"/>
    </row>
    <row r="113" spans="2:13" ht="11.1" customHeight="1">
      <c r="B113" s="126">
        <v>104</v>
      </c>
      <c r="C113" s="164">
        <f>COUNTIF(④得点合計!$T$6:$T$45,"=104")</f>
        <v>0</v>
      </c>
      <c r="D113" s="165">
        <f t="shared" si="5"/>
        <v>0</v>
      </c>
      <c r="E113" s="127">
        <f t="shared" si="4"/>
        <v>0.83199999999999996</v>
      </c>
      <c r="F113" s="122"/>
      <c r="G113" s="122"/>
      <c r="H113" s="122"/>
      <c r="I113" s="122"/>
      <c r="J113" s="122"/>
      <c r="K113" s="122"/>
      <c r="L113" s="118"/>
      <c r="M113" s="118"/>
    </row>
    <row r="114" spans="2:13" ht="11.1" customHeight="1">
      <c r="B114" s="126">
        <v>105</v>
      </c>
      <c r="C114" s="164">
        <f>COUNTIF(④得点合計!$T$6:$T$45,"=105")</f>
        <v>0</v>
      </c>
      <c r="D114" s="165">
        <f t="shared" si="5"/>
        <v>0</v>
      </c>
      <c r="E114" s="127">
        <f t="shared" si="4"/>
        <v>0.84</v>
      </c>
      <c r="F114" s="122"/>
      <c r="G114" s="122"/>
      <c r="H114" s="122"/>
      <c r="I114" s="122"/>
      <c r="J114" s="122"/>
      <c r="K114" s="122"/>
      <c r="L114" s="118"/>
      <c r="M114" s="118"/>
    </row>
    <row r="115" spans="2:13" ht="11.1" customHeight="1">
      <c r="B115" s="126">
        <v>106</v>
      </c>
      <c r="C115" s="164">
        <f>COUNTIF(④得点合計!$T$6:$T$45,"=106")</f>
        <v>0</v>
      </c>
      <c r="D115" s="165">
        <f t="shared" si="5"/>
        <v>0</v>
      </c>
      <c r="E115" s="127">
        <f t="shared" si="4"/>
        <v>0.84799999999999998</v>
      </c>
      <c r="F115" s="122"/>
      <c r="G115" s="122"/>
      <c r="H115" s="122"/>
      <c r="I115" s="122"/>
      <c r="J115" s="122"/>
      <c r="K115" s="122"/>
      <c r="L115" s="118"/>
      <c r="M115" s="118"/>
    </row>
    <row r="116" spans="2:13" ht="11.1" customHeight="1">
      <c r="B116" s="126">
        <v>107</v>
      </c>
      <c r="C116" s="164">
        <f>COUNTIF(④得点合計!$T$6:$T$45,"=107")</f>
        <v>0</v>
      </c>
      <c r="D116" s="165">
        <f t="shared" si="5"/>
        <v>0</v>
      </c>
      <c r="E116" s="127">
        <f t="shared" si="4"/>
        <v>0.85599999999999998</v>
      </c>
      <c r="F116" s="122"/>
      <c r="G116" s="122"/>
      <c r="H116" s="122"/>
      <c r="I116" s="122"/>
      <c r="J116" s="122"/>
      <c r="K116" s="122"/>
      <c r="L116" s="118"/>
      <c r="M116" s="118"/>
    </row>
    <row r="117" spans="2:13" ht="11.1" customHeight="1">
      <c r="B117" s="126">
        <v>108</v>
      </c>
      <c r="C117" s="164">
        <f>COUNTIF(④得点合計!$T$6:$T$45,"=108")</f>
        <v>0</v>
      </c>
      <c r="D117" s="165">
        <f t="shared" si="5"/>
        <v>0</v>
      </c>
      <c r="E117" s="127">
        <f t="shared" si="4"/>
        <v>0.86399999999999999</v>
      </c>
      <c r="F117" s="122"/>
      <c r="G117" s="122"/>
      <c r="H117" s="122"/>
      <c r="I117" s="122"/>
      <c r="J117" s="122"/>
      <c r="K117" s="122"/>
      <c r="L117" s="118"/>
      <c r="M117" s="118"/>
    </row>
    <row r="118" spans="2:13" ht="11.1" customHeight="1">
      <c r="B118" s="126">
        <v>109</v>
      </c>
      <c r="C118" s="164">
        <f>COUNTIF(④得点合計!$T$6:$T$45,"=109")</f>
        <v>0</v>
      </c>
      <c r="D118" s="165">
        <f t="shared" si="5"/>
        <v>0</v>
      </c>
      <c r="E118" s="127">
        <f t="shared" si="4"/>
        <v>0.872</v>
      </c>
      <c r="F118" s="122"/>
      <c r="G118" s="122"/>
      <c r="H118" s="122"/>
      <c r="I118" s="122"/>
      <c r="J118" s="122"/>
      <c r="K118" s="122"/>
      <c r="L118" s="118"/>
      <c r="M118" s="118"/>
    </row>
    <row r="119" spans="2:13" ht="11.1" customHeight="1">
      <c r="B119" s="126">
        <v>110</v>
      </c>
      <c r="C119" s="164">
        <f>COUNTIF(④得点合計!$T$6:$T$45,"=110")</f>
        <v>0</v>
      </c>
      <c r="D119" s="165">
        <f t="shared" si="5"/>
        <v>0</v>
      </c>
      <c r="E119" s="127">
        <f t="shared" si="4"/>
        <v>0.88</v>
      </c>
      <c r="F119" s="122"/>
      <c r="G119" s="122"/>
      <c r="H119" s="122"/>
      <c r="I119" s="122"/>
      <c r="J119" s="122"/>
      <c r="K119" s="122"/>
      <c r="L119" s="118"/>
      <c r="M119" s="118"/>
    </row>
    <row r="120" spans="2:13" ht="11.1" customHeight="1">
      <c r="B120" s="126">
        <v>111</v>
      </c>
      <c r="C120" s="164">
        <f>COUNTIF(④得点合計!$T$6:$T$427,"=111")</f>
        <v>0</v>
      </c>
      <c r="D120" s="165">
        <f t="shared" si="5"/>
        <v>0</v>
      </c>
      <c r="E120" s="127">
        <f t="shared" si="4"/>
        <v>0.88800000000000001</v>
      </c>
      <c r="F120" s="122"/>
      <c r="G120" s="122"/>
      <c r="H120" s="122"/>
      <c r="I120" s="122"/>
      <c r="J120" s="122"/>
      <c r="K120" s="122"/>
      <c r="L120" s="118"/>
      <c r="M120" s="118"/>
    </row>
    <row r="121" spans="2:13" ht="11.1" customHeight="1">
      <c r="B121" s="126">
        <v>112</v>
      </c>
      <c r="C121" s="164">
        <f>COUNTIF(④得点合計!$T$6:$T$45,"=112")</f>
        <v>0</v>
      </c>
      <c r="D121" s="165">
        <f t="shared" si="5"/>
        <v>0</v>
      </c>
      <c r="E121" s="127">
        <f t="shared" si="4"/>
        <v>0.89600000000000002</v>
      </c>
      <c r="F121" s="122"/>
      <c r="G121" s="122"/>
      <c r="H121" s="122"/>
      <c r="I121" s="122"/>
      <c r="J121" s="122"/>
      <c r="K121" s="122"/>
      <c r="L121" s="118"/>
      <c r="M121" s="118"/>
    </row>
    <row r="122" spans="2:13" ht="11.1" customHeight="1">
      <c r="B122" s="126">
        <v>113</v>
      </c>
      <c r="C122" s="164">
        <f>COUNTIF(④得点合計!$T$6:$T$45,"=113")</f>
        <v>0</v>
      </c>
      <c r="D122" s="165">
        <f t="shared" si="5"/>
        <v>0</v>
      </c>
      <c r="E122" s="127">
        <f t="shared" si="4"/>
        <v>0.90400000000000003</v>
      </c>
      <c r="F122" s="122"/>
      <c r="G122" s="122"/>
      <c r="H122" s="122"/>
      <c r="I122" s="122"/>
      <c r="J122" s="122"/>
      <c r="K122" s="122"/>
      <c r="L122" s="118"/>
      <c r="M122" s="118"/>
    </row>
    <row r="123" spans="2:13" ht="11.1" customHeight="1">
      <c r="B123" s="126">
        <v>114</v>
      </c>
      <c r="C123" s="164">
        <f>COUNTIF(④得点合計!$T$6:$T$45,"=114")</f>
        <v>0</v>
      </c>
      <c r="D123" s="165">
        <f t="shared" si="5"/>
        <v>0</v>
      </c>
      <c r="E123" s="127">
        <f t="shared" si="4"/>
        <v>0.91200000000000003</v>
      </c>
      <c r="F123" s="122"/>
      <c r="G123" s="122"/>
      <c r="H123" s="122"/>
      <c r="I123" s="122"/>
      <c r="J123" s="122"/>
      <c r="K123" s="122"/>
      <c r="L123" s="118"/>
      <c r="M123" s="118"/>
    </row>
    <row r="124" spans="2:13" ht="11.1" customHeight="1">
      <c r="B124" s="126">
        <v>115</v>
      </c>
      <c r="C124" s="164">
        <f>COUNTIF(④得点合計!$T$6:$T$45,"=115")</f>
        <v>0</v>
      </c>
      <c r="D124" s="165">
        <f t="shared" si="5"/>
        <v>0</v>
      </c>
      <c r="E124" s="127">
        <f t="shared" si="4"/>
        <v>0.92</v>
      </c>
      <c r="F124" s="122"/>
      <c r="G124" s="122"/>
      <c r="H124" s="122"/>
      <c r="I124" s="122"/>
      <c r="J124" s="122"/>
      <c r="K124" s="122"/>
      <c r="L124" s="118"/>
      <c r="M124" s="118"/>
    </row>
    <row r="125" spans="2:13" ht="11.1" customHeight="1">
      <c r="B125" s="126">
        <v>116</v>
      </c>
      <c r="C125" s="164">
        <f>COUNTIF(④得点合計!$T$6:$T$45,"=116")</f>
        <v>0</v>
      </c>
      <c r="D125" s="165">
        <f t="shared" si="5"/>
        <v>0</v>
      </c>
      <c r="E125" s="127">
        <f t="shared" si="4"/>
        <v>0.92800000000000005</v>
      </c>
      <c r="F125" s="122"/>
      <c r="G125" s="122"/>
      <c r="H125" s="122"/>
      <c r="I125" s="122"/>
      <c r="J125" s="122"/>
      <c r="K125" s="122"/>
      <c r="L125" s="118"/>
      <c r="M125" s="118"/>
    </row>
    <row r="126" spans="2:13" ht="11.1" customHeight="1">
      <c r="B126" s="126">
        <v>117</v>
      </c>
      <c r="C126" s="164">
        <f>COUNTIF(④得点合計!$T$6:$T$45,"=117")</f>
        <v>0</v>
      </c>
      <c r="D126" s="165">
        <f t="shared" si="5"/>
        <v>0</v>
      </c>
      <c r="E126" s="127">
        <f t="shared" si="4"/>
        <v>0.93600000000000005</v>
      </c>
      <c r="F126" s="122"/>
      <c r="G126" s="122"/>
      <c r="H126" s="122"/>
      <c r="I126" s="122"/>
      <c r="J126" s="122"/>
      <c r="K126" s="122"/>
      <c r="L126" s="118"/>
      <c r="M126" s="118"/>
    </row>
    <row r="127" spans="2:13" ht="11.1" customHeight="1">
      <c r="B127" s="126">
        <v>118</v>
      </c>
      <c r="C127" s="164">
        <f>COUNTIF(④得点合計!$T$6:$T$45,"=118")</f>
        <v>0</v>
      </c>
      <c r="D127" s="165">
        <f t="shared" si="5"/>
        <v>0</v>
      </c>
      <c r="E127" s="127">
        <f t="shared" si="4"/>
        <v>0.94399999999999995</v>
      </c>
      <c r="F127" s="122"/>
      <c r="G127" s="122"/>
      <c r="H127" s="122"/>
      <c r="I127" s="122"/>
      <c r="J127" s="122"/>
      <c r="K127" s="122"/>
      <c r="L127" s="118"/>
      <c r="M127" s="118"/>
    </row>
    <row r="128" spans="2:13" ht="11.1" customHeight="1">
      <c r="B128" s="126">
        <v>119</v>
      </c>
      <c r="C128" s="164">
        <f>COUNTIF(④得点合計!$T$6:$T$45,"=119")</f>
        <v>0</v>
      </c>
      <c r="D128" s="165">
        <f t="shared" si="5"/>
        <v>0</v>
      </c>
      <c r="E128" s="127">
        <f t="shared" si="4"/>
        <v>0.95199999999999996</v>
      </c>
      <c r="F128" s="122"/>
      <c r="G128" s="122"/>
      <c r="H128" s="122"/>
      <c r="I128" s="122"/>
      <c r="J128" s="122"/>
      <c r="K128" s="122"/>
      <c r="L128" s="118"/>
      <c r="M128" s="118"/>
    </row>
    <row r="129" spans="2:13" ht="11.1" customHeight="1">
      <c r="B129" s="126">
        <v>120</v>
      </c>
      <c r="C129" s="169">
        <f>COUNTIF(④得点合計!$T$6:$T$45,"=120")</f>
        <v>0</v>
      </c>
      <c r="D129" s="165">
        <f t="shared" si="5"/>
        <v>0</v>
      </c>
      <c r="E129" s="127">
        <f t="shared" si="4"/>
        <v>0.96</v>
      </c>
      <c r="F129" s="122"/>
      <c r="G129" s="122"/>
      <c r="H129" s="122"/>
      <c r="I129" s="122"/>
      <c r="J129" s="122"/>
      <c r="K129" s="122"/>
      <c r="L129" s="118"/>
      <c r="M129" s="118"/>
    </row>
    <row r="130" spans="2:13" ht="11.1" customHeight="1">
      <c r="B130" s="126">
        <v>121</v>
      </c>
      <c r="C130" s="169">
        <f>COUNTIF(④得点合計!$T$6:$T$45,"=121")</f>
        <v>0</v>
      </c>
      <c r="D130" s="165">
        <f>SUM(C130:C130)</f>
        <v>0</v>
      </c>
      <c r="E130" s="127">
        <f t="shared" si="4"/>
        <v>0.96799999999999997</v>
      </c>
      <c r="F130" s="122"/>
      <c r="G130" s="122"/>
      <c r="H130" s="122"/>
      <c r="I130" s="122"/>
      <c r="J130" s="122"/>
      <c r="K130" s="122"/>
      <c r="L130" s="118"/>
      <c r="M130" s="118"/>
    </row>
    <row r="131" spans="2:13" ht="11.1" customHeight="1">
      <c r="B131" s="126">
        <v>122</v>
      </c>
      <c r="C131" s="169">
        <f>COUNTIF(④得点合計!$T$6:$T$45,"=122")</f>
        <v>0</v>
      </c>
      <c r="D131" s="165">
        <f>SUM(C131:C131)</f>
        <v>0</v>
      </c>
      <c r="E131" s="127">
        <f t="shared" si="4"/>
        <v>0.97599999999999998</v>
      </c>
      <c r="F131" s="122"/>
      <c r="G131" s="122"/>
      <c r="H131" s="122"/>
      <c r="I131" s="122"/>
      <c r="J131" s="122"/>
      <c r="K131" s="122"/>
      <c r="L131" s="118"/>
      <c r="M131" s="118"/>
    </row>
    <row r="132" spans="2:13" ht="11.1" customHeight="1">
      <c r="B132" s="126">
        <v>123</v>
      </c>
      <c r="C132" s="169">
        <f>COUNTIF(④得点合計!$T$6:$T$45,"=123")</f>
        <v>0</v>
      </c>
      <c r="D132" s="165">
        <f>SUM(C132:C132)</f>
        <v>0</v>
      </c>
      <c r="E132" s="127">
        <f t="shared" si="4"/>
        <v>0.98399999999999999</v>
      </c>
      <c r="F132" s="122"/>
      <c r="G132" s="122"/>
      <c r="H132" s="122"/>
      <c r="I132" s="122"/>
      <c r="J132" s="122"/>
      <c r="K132" s="122"/>
      <c r="L132" s="118"/>
      <c r="M132" s="118"/>
    </row>
    <row r="133" spans="2:13" ht="11.1" customHeight="1">
      <c r="B133" s="126">
        <v>124</v>
      </c>
      <c r="C133" s="169">
        <f>COUNTIF(④得点合計!$T$6:$T$45,"=124")</f>
        <v>0</v>
      </c>
      <c r="D133" s="165">
        <f>SUM(C133:C133)</f>
        <v>0</v>
      </c>
      <c r="E133" s="127">
        <f t="shared" si="4"/>
        <v>0.99199999999999999</v>
      </c>
      <c r="F133" s="122"/>
      <c r="G133" s="122"/>
      <c r="H133" s="122"/>
      <c r="I133" s="122"/>
      <c r="J133" s="122"/>
      <c r="K133" s="122"/>
      <c r="L133" s="118"/>
      <c r="M133" s="118"/>
    </row>
    <row r="134" spans="2:13" ht="11.1" customHeight="1" thickBot="1">
      <c r="B134" s="128">
        <v>125</v>
      </c>
      <c r="C134" s="169">
        <f>COUNTIF(④得点合計!$T$6:$T$45,"=125")</f>
        <v>0</v>
      </c>
      <c r="D134" s="165">
        <f>SUM(C134:C134)</f>
        <v>0</v>
      </c>
      <c r="E134" s="129">
        <f t="shared" si="4"/>
        <v>1</v>
      </c>
      <c r="F134" s="122"/>
      <c r="G134" s="122"/>
      <c r="H134" s="122"/>
      <c r="I134" s="122"/>
      <c r="J134" s="122"/>
      <c r="K134" s="122"/>
      <c r="L134" s="118"/>
      <c r="M134" s="118"/>
    </row>
    <row r="135" spans="2:13" ht="14.25" thickBot="1">
      <c r="B135" s="134" t="s">
        <v>7</v>
      </c>
      <c r="C135" s="135">
        <f>SUM(C10:C69)+SUM(C70:C134)</f>
        <v>0</v>
      </c>
      <c r="D135" s="135">
        <f>SUM(D10:D69)+SUM(D70:D134)</f>
        <v>0</v>
      </c>
      <c r="E135" s="136" t="s">
        <v>28</v>
      </c>
    </row>
  </sheetData>
  <mergeCells count="16">
    <mergeCell ref="B8:B9"/>
    <mergeCell ref="E8:E9"/>
    <mergeCell ref="P73:U73"/>
    <mergeCell ref="C8:D8"/>
    <mergeCell ref="E1:J1"/>
    <mergeCell ref="A6:B6"/>
    <mergeCell ref="G5:H5"/>
    <mergeCell ref="G6:H6"/>
    <mergeCell ref="C6:E6"/>
    <mergeCell ref="C5:E5"/>
    <mergeCell ref="A3:B3"/>
    <mergeCell ref="A5:B5"/>
    <mergeCell ref="I6:K6"/>
    <mergeCell ref="I5:J5"/>
    <mergeCell ref="C3:D3"/>
    <mergeCell ref="F3:I3"/>
  </mergeCells>
  <phoneticPr fontId="2"/>
  <pageMargins left="0.70866141732283472" right="0.70866141732283472" top="0.59055118110236227" bottom="0.59055118110236227" header="0.31496062992125984" footer="0.31496062992125984"/>
  <pageSetup paperSize="9" scale="83"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79998168889431442"/>
  </sheetPr>
  <dimension ref="A1:R167"/>
  <sheetViews>
    <sheetView view="pageBreakPreview" zoomScaleNormal="100" zoomScaleSheetLayoutView="100" workbookViewId="0"/>
  </sheetViews>
  <sheetFormatPr defaultColWidth="9" defaultRowHeight="13.5"/>
  <cols>
    <col min="1" max="1" width="2.625" style="138" customWidth="1"/>
    <col min="2" max="2" width="6.875" style="138" customWidth="1"/>
    <col min="3" max="3" width="5.125" style="138" customWidth="1"/>
    <col min="4" max="8" width="7.5" style="138" customWidth="1"/>
    <col min="9" max="12" width="9" style="138"/>
    <col min="13" max="16384" width="9" style="137"/>
  </cols>
  <sheetData>
    <row r="1" spans="1:13" ht="11.1" customHeight="1">
      <c r="B1" s="117"/>
      <c r="C1" s="117"/>
      <c r="D1" s="117"/>
      <c r="E1" s="206" t="str">
        <f>IF(④得点合計!$E$1&lt;&gt;"",④得点合計!$E$1,"")</f>
        <v>第３６回</v>
      </c>
      <c r="F1" s="593" t="s">
        <v>77</v>
      </c>
      <c r="G1" s="593"/>
      <c r="H1" s="593"/>
      <c r="I1" s="593"/>
      <c r="J1" s="593"/>
      <c r="K1" s="593"/>
      <c r="L1" s="593"/>
      <c r="M1" s="117"/>
    </row>
    <row r="2" spans="1:13" ht="11.1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1.1" customHeight="1">
      <c r="A3" s="594" t="s">
        <v>19</v>
      </c>
      <c r="B3" s="594"/>
      <c r="C3" s="594" t="str">
        <f>IF(⑤調査その２!$C$3&lt;&gt;"",⑤調査その２!$C$3,"")</f>
        <v/>
      </c>
      <c r="D3" s="594"/>
      <c r="E3" s="120" t="s">
        <v>20</v>
      </c>
      <c r="F3" s="594" t="str">
        <f>IF(⑤調査その２!$F$3&lt;&gt;"",⑤調査その２!$F$3,"")</f>
        <v/>
      </c>
      <c r="G3" s="594"/>
      <c r="H3" s="594"/>
      <c r="I3" s="594"/>
      <c r="J3" s="594"/>
      <c r="K3" s="359" t="str">
        <f>⑤調査その２!J3</f>
        <v>高等学校</v>
      </c>
      <c r="L3" s="359" t="str">
        <f>IF(⑤調査その２!$K$3&lt;&gt;"",⑤調査その２!$K$3,"")</f>
        <v>（学科）</v>
      </c>
      <c r="M3" s="117"/>
    </row>
    <row r="4" spans="1:13" ht="6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1.1" customHeight="1">
      <c r="A5" s="639" t="s">
        <v>17</v>
      </c>
      <c r="B5" s="639"/>
      <c r="C5" s="594" t="str">
        <f>IF(⑤調査その２!$C$5&lt;&gt;"",⑤調査その２!$C$5,"")</f>
        <v/>
      </c>
      <c r="D5" s="594"/>
      <c r="E5" s="594"/>
      <c r="F5" s="594"/>
      <c r="G5" s="117"/>
      <c r="H5" s="594" t="s">
        <v>21</v>
      </c>
      <c r="I5" s="594"/>
      <c r="J5" s="594" t="str">
        <f>IF(⑤調査その２!$I$5&lt;&gt;"",⑤調査その２!$I$5,"")</f>
        <v/>
      </c>
      <c r="K5" s="594"/>
      <c r="L5" s="119" t="s">
        <v>22</v>
      </c>
      <c r="M5" s="117"/>
    </row>
    <row r="6" spans="1:13">
      <c r="A6" s="640" t="s">
        <v>18</v>
      </c>
      <c r="B6" s="640"/>
      <c r="C6" s="640"/>
      <c r="D6" s="638" t="str">
        <f>IF(⑤調査その２!$C$6&lt;&gt;"",⑤調査その２!$C$6,"")</f>
        <v/>
      </c>
      <c r="E6" s="638"/>
      <c r="F6" s="638"/>
      <c r="G6" s="117"/>
      <c r="H6" s="638" t="s">
        <v>23</v>
      </c>
      <c r="I6" s="638"/>
      <c r="J6" s="631" t="str">
        <f>IF(⑤調査その２!$I$6&lt;&gt;"",⑤調査その２!$I$6,"")</f>
        <v/>
      </c>
      <c r="K6" s="631"/>
      <c r="L6" s="631"/>
      <c r="M6"/>
    </row>
    <row r="7" spans="1:13" ht="4.5" customHeight="1" thickBot="1">
      <c r="A7" s="139"/>
      <c r="B7" s="139"/>
      <c r="C7" s="139"/>
      <c r="D7" s="139"/>
      <c r="E7" s="139"/>
      <c r="F7" s="139"/>
      <c r="G7" s="139"/>
      <c r="H7" s="139"/>
      <c r="J7" s="140"/>
      <c r="K7" s="140"/>
      <c r="L7" s="140"/>
    </row>
    <row r="8" spans="1:13" ht="14.1" customHeight="1">
      <c r="A8" s="641" t="s">
        <v>29</v>
      </c>
      <c r="B8" s="649" t="s">
        <v>30</v>
      </c>
      <c r="C8" s="636" t="s">
        <v>31</v>
      </c>
      <c r="D8" s="635" t="s">
        <v>32</v>
      </c>
      <c r="E8" s="635"/>
      <c r="F8" s="635"/>
      <c r="G8" s="635"/>
      <c r="H8" s="635"/>
      <c r="I8" s="635" t="s">
        <v>33</v>
      </c>
      <c r="J8" s="629" t="s">
        <v>34</v>
      </c>
      <c r="K8" s="629" t="s">
        <v>35</v>
      </c>
      <c r="L8" s="632" t="s">
        <v>36</v>
      </c>
    </row>
    <row r="9" spans="1:13" ht="14.1" customHeight="1" thickBot="1">
      <c r="A9" s="642"/>
      <c r="B9" s="637"/>
      <c r="C9" s="637"/>
      <c r="D9" s="141">
        <v>1</v>
      </c>
      <c r="E9" s="141">
        <v>2</v>
      </c>
      <c r="F9" s="141">
        <v>3</v>
      </c>
      <c r="G9" s="141">
        <v>4</v>
      </c>
      <c r="H9" s="141">
        <v>5</v>
      </c>
      <c r="I9" s="630"/>
      <c r="J9" s="630"/>
      <c r="K9" s="634"/>
      <c r="L9" s="633"/>
    </row>
    <row r="10" spans="1:13" ht="11.1" customHeight="1">
      <c r="A10" s="618" t="s">
        <v>37</v>
      </c>
      <c r="B10" s="641" t="s">
        <v>63</v>
      </c>
      <c r="C10" s="142">
        <v>1</v>
      </c>
      <c r="D10" s="151">
        <f>COUNTIF(②解答入力!E4:AR4,"=1")</f>
        <v>0</v>
      </c>
      <c r="E10" s="151">
        <f>COUNTIF(②解答入力!E4:AR4,"=2")</f>
        <v>0</v>
      </c>
      <c r="F10" s="151">
        <f>COUNTIF(②解答入力!E4:AR4,"=3")</f>
        <v>0</v>
      </c>
      <c r="G10" s="151">
        <f>COUNTIF(②解答入力!E4:AR4,"=4")</f>
        <v>0</v>
      </c>
      <c r="H10" s="151">
        <f>COUNTIF(②解答入力!E4:AR4,"=5")</f>
        <v>0</v>
      </c>
      <c r="I10" s="142">
        <f t="shared" ref="I10:I21" si="0">SUM(D10:H10)</f>
        <v>0</v>
      </c>
      <c r="J10" s="151">
        <f>②解答入力!D4</f>
        <v>0</v>
      </c>
      <c r="K10" s="151" t="e">
        <f>HLOOKUP(J10,$D$9:$H$146,2)</f>
        <v>#N/A</v>
      </c>
      <c r="L10" s="143" t="e">
        <f t="shared" ref="L10:L45" si="1">K10/I10</f>
        <v>#N/A</v>
      </c>
    </row>
    <row r="11" spans="1:13" ht="11.1" customHeight="1">
      <c r="A11" s="619"/>
      <c r="B11" s="655"/>
      <c r="C11" s="144">
        <v>2</v>
      </c>
      <c r="D11" s="145">
        <f>COUNTIF(②解答入力!E5:AR5,"=1")</f>
        <v>0</v>
      </c>
      <c r="E11" s="145">
        <f>COUNTIF(②解答入力!E5:AR5,"=2")</f>
        <v>0</v>
      </c>
      <c r="F11" s="145">
        <f>COUNTIF(②解答入力!E5:AR5,"=3")</f>
        <v>0</v>
      </c>
      <c r="G11" s="145">
        <f>COUNTIF(②解答入力!E5:AR5,"=4")</f>
        <v>0</v>
      </c>
      <c r="H11" s="145">
        <f>COUNTIF(②解答入力!E5:AR5,"=5")</f>
        <v>0</v>
      </c>
      <c r="I11" s="144">
        <f t="shared" si="0"/>
        <v>0</v>
      </c>
      <c r="J11" s="145">
        <f>②解答入力!D5</f>
        <v>0</v>
      </c>
      <c r="K11" s="145" t="e">
        <f>HLOOKUP(J11,$D$9:$H$146,3)</f>
        <v>#N/A</v>
      </c>
      <c r="L11" s="146" t="e">
        <f t="shared" si="1"/>
        <v>#N/A</v>
      </c>
    </row>
    <row r="12" spans="1:13" ht="11.1" customHeight="1" thickBot="1">
      <c r="A12" s="619"/>
      <c r="B12" s="656"/>
      <c r="C12" s="626" t="s">
        <v>38</v>
      </c>
      <c r="D12" s="627"/>
      <c r="E12" s="627"/>
      <c r="F12" s="627"/>
      <c r="G12" s="627"/>
      <c r="H12" s="628"/>
      <c r="I12" s="147">
        <f>SUM(I10:I11)</f>
        <v>0</v>
      </c>
      <c r="J12" s="148"/>
      <c r="K12" s="149" t="e">
        <f>SUM(K10:K11)</f>
        <v>#N/A</v>
      </c>
      <c r="L12" s="150" t="e">
        <f>K12/I12</f>
        <v>#N/A</v>
      </c>
    </row>
    <row r="13" spans="1:13" ht="11.1" customHeight="1">
      <c r="A13" s="619"/>
      <c r="B13" s="643" t="s">
        <v>64</v>
      </c>
      <c r="C13" s="144">
        <v>3</v>
      </c>
      <c r="D13" s="145">
        <f>COUNTIF(②解答入力!E6:AR6,"=1")</f>
        <v>0</v>
      </c>
      <c r="E13" s="145">
        <f>COUNTIF(②解答入力!E6:AR6,"=2")</f>
        <v>0</v>
      </c>
      <c r="F13" s="145">
        <f>COUNTIF(②解答入力!E6:AR6,"=3")</f>
        <v>0</v>
      </c>
      <c r="G13" s="145">
        <f>COUNTIF(②解答入力!E6:AR6,"=4")</f>
        <v>0</v>
      </c>
      <c r="H13" s="145">
        <f>COUNTIF(②解答入力!E6:AR6,"=5")</f>
        <v>0</v>
      </c>
      <c r="I13" s="144">
        <f t="shared" si="0"/>
        <v>0</v>
      </c>
      <c r="J13" s="145">
        <f>②解答入力!D6</f>
        <v>0</v>
      </c>
      <c r="K13" s="145" t="e">
        <f>HLOOKUP(J13,$D$9:$H$146,5)</f>
        <v>#N/A</v>
      </c>
      <c r="L13" s="146" t="e">
        <f t="shared" si="1"/>
        <v>#N/A</v>
      </c>
    </row>
    <row r="14" spans="1:13" ht="11.1" customHeight="1">
      <c r="A14" s="619"/>
      <c r="B14" s="644"/>
      <c r="C14" s="144">
        <v>4</v>
      </c>
      <c r="D14" s="145">
        <f>COUNTIF(②解答入力!E7:AR7,"=1")</f>
        <v>0</v>
      </c>
      <c r="E14" s="145">
        <f>COUNTIF(②解答入力!E7:AR7,"=2")</f>
        <v>0</v>
      </c>
      <c r="F14" s="145">
        <f>COUNTIF(②解答入力!E7:AR7,"=3")</f>
        <v>0</v>
      </c>
      <c r="G14" s="145">
        <f>COUNTIF(②解答入力!E7:AR7,"=4")</f>
        <v>0</v>
      </c>
      <c r="H14" s="145">
        <f>COUNTIF(②解答入力!E7:AR7,"=5")</f>
        <v>0</v>
      </c>
      <c r="I14" s="144">
        <f t="shared" si="0"/>
        <v>0</v>
      </c>
      <c r="J14" s="145">
        <f>②解答入力!D7</f>
        <v>0</v>
      </c>
      <c r="K14" s="145" t="e">
        <f>HLOOKUP(J14,$D$9:$H$146,6)</f>
        <v>#N/A</v>
      </c>
      <c r="L14" s="146" t="e">
        <f t="shared" si="1"/>
        <v>#N/A</v>
      </c>
    </row>
    <row r="15" spans="1:13" ht="11.1" customHeight="1">
      <c r="A15" s="619"/>
      <c r="B15" s="644"/>
      <c r="C15" s="144">
        <v>5</v>
      </c>
      <c r="D15" s="145">
        <f>COUNTIF(②解答入力!E8:AR8,"=1")</f>
        <v>0</v>
      </c>
      <c r="E15" s="145">
        <f>COUNTIF(②解答入力!E8:AR8,"=2")</f>
        <v>0</v>
      </c>
      <c r="F15" s="145">
        <f>COUNTIF(②解答入力!E8:AR8,"=3")</f>
        <v>0</v>
      </c>
      <c r="G15" s="145">
        <f>COUNTIF(②解答入力!E8:AR8,"=4")</f>
        <v>0</v>
      </c>
      <c r="H15" s="145">
        <f>COUNTIF(②解答入力!E8:AR8,"=5")</f>
        <v>0</v>
      </c>
      <c r="I15" s="144">
        <f t="shared" si="0"/>
        <v>0</v>
      </c>
      <c r="J15" s="145">
        <f>②解答入力!D8</f>
        <v>0</v>
      </c>
      <c r="K15" s="145" t="e">
        <f>HLOOKUP(J15,$D$9:$H$146,7)</f>
        <v>#N/A</v>
      </c>
      <c r="L15" s="146" t="e">
        <f t="shared" si="1"/>
        <v>#N/A</v>
      </c>
    </row>
    <row r="16" spans="1:13" ht="11.1" customHeight="1">
      <c r="A16" s="619"/>
      <c r="B16" s="644"/>
      <c r="C16" s="144">
        <v>6</v>
      </c>
      <c r="D16" s="145">
        <f>COUNTIF(②解答入力!E9:AR9,"=1")</f>
        <v>0</v>
      </c>
      <c r="E16" s="145">
        <f>COUNTIF(②解答入力!E9:AR9,"=2")</f>
        <v>0</v>
      </c>
      <c r="F16" s="145">
        <f>COUNTIF(②解答入力!E9:AR9,"=3")</f>
        <v>0</v>
      </c>
      <c r="G16" s="145">
        <f>COUNTIF(②解答入力!E9:AR9,"=4")</f>
        <v>0</v>
      </c>
      <c r="H16" s="145">
        <f>COUNTIF(②解答入力!E9:AR9,"=5")</f>
        <v>0</v>
      </c>
      <c r="I16" s="144">
        <f t="shared" si="0"/>
        <v>0</v>
      </c>
      <c r="J16" s="145">
        <f>②解答入力!D9</f>
        <v>0</v>
      </c>
      <c r="K16" s="145" t="e">
        <f>HLOOKUP(J16,$D$9:$H$146,8)</f>
        <v>#N/A</v>
      </c>
      <c r="L16" s="146" t="e">
        <f t="shared" si="1"/>
        <v>#N/A</v>
      </c>
    </row>
    <row r="17" spans="1:12" ht="11.1" customHeight="1" thickBot="1">
      <c r="A17" s="619"/>
      <c r="B17" s="645"/>
      <c r="C17" s="626" t="s">
        <v>38</v>
      </c>
      <c r="D17" s="627"/>
      <c r="E17" s="627"/>
      <c r="F17" s="627"/>
      <c r="G17" s="627"/>
      <c r="H17" s="628"/>
      <c r="I17" s="147">
        <f>SUM(I13:I16)</f>
        <v>0</v>
      </c>
      <c r="J17" s="148"/>
      <c r="K17" s="149" t="e">
        <f>SUM(K13:K16)</f>
        <v>#N/A</v>
      </c>
      <c r="L17" s="150" t="e">
        <f>K17/I17</f>
        <v>#N/A</v>
      </c>
    </row>
    <row r="18" spans="1:12" ht="11.1" customHeight="1">
      <c r="A18" s="619"/>
      <c r="B18" s="616" t="s">
        <v>65</v>
      </c>
      <c r="C18" s="144">
        <v>7</v>
      </c>
      <c r="D18" s="145">
        <f>COUNTIF(②解答入力!E10:AR10,"=1")</f>
        <v>0</v>
      </c>
      <c r="E18" s="145">
        <f>COUNTIF(②解答入力!E10:AR10,"=2")</f>
        <v>0</v>
      </c>
      <c r="F18" s="145">
        <f>COUNTIF(②解答入力!E10:AR10,"=3")</f>
        <v>0</v>
      </c>
      <c r="G18" s="145">
        <f>COUNTIF(②解答入力!E10:AR10,"=4")</f>
        <v>0</v>
      </c>
      <c r="H18" s="145">
        <f>COUNTIF(②解答入力!E10:AR10,"=5")</f>
        <v>0</v>
      </c>
      <c r="I18" s="144">
        <f t="shared" si="0"/>
        <v>0</v>
      </c>
      <c r="J18" s="145">
        <f>②解答入力!D10</f>
        <v>0</v>
      </c>
      <c r="K18" s="145" t="e">
        <f>HLOOKUP(J18,$D$9:$H$146,10)</f>
        <v>#N/A</v>
      </c>
      <c r="L18" s="146" t="e">
        <f t="shared" si="1"/>
        <v>#N/A</v>
      </c>
    </row>
    <row r="19" spans="1:12" ht="11.1" customHeight="1">
      <c r="A19" s="619"/>
      <c r="B19" s="616"/>
      <c r="C19" s="144">
        <v>8</v>
      </c>
      <c r="D19" s="145">
        <f>COUNTIF(②解答入力!E11:AR11,"=1")</f>
        <v>0</v>
      </c>
      <c r="E19" s="145">
        <f>COUNTIF(②解答入力!E11:AR11,"=2")</f>
        <v>0</v>
      </c>
      <c r="F19" s="145">
        <f>COUNTIF(②解答入力!E11:AR11,"=3")</f>
        <v>0</v>
      </c>
      <c r="G19" s="145">
        <f>COUNTIF(②解答入力!E11:AR11,"=4")</f>
        <v>0</v>
      </c>
      <c r="H19" s="145">
        <f>COUNTIF(②解答入力!E11:AR11,"=5")</f>
        <v>0</v>
      </c>
      <c r="I19" s="144">
        <f t="shared" si="0"/>
        <v>0</v>
      </c>
      <c r="J19" s="145">
        <f>②解答入力!D11</f>
        <v>0</v>
      </c>
      <c r="K19" s="145" t="e">
        <f>HLOOKUP(J19,$D$9:$H$146,11)</f>
        <v>#N/A</v>
      </c>
      <c r="L19" s="146" t="e">
        <f t="shared" si="1"/>
        <v>#N/A</v>
      </c>
    </row>
    <row r="20" spans="1:12" ht="11.1" customHeight="1">
      <c r="A20" s="619"/>
      <c r="B20" s="616"/>
      <c r="C20" s="144">
        <v>9</v>
      </c>
      <c r="D20" s="145">
        <f>COUNTIF(②解答入力!E12:AR12,"=1")</f>
        <v>0</v>
      </c>
      <c r="E20" s="145">
        <f>COUNTIF(②解答入力!E12:AR12,"=2")</f>
        <v>0</v>
      </c>
      <c r="F20" s="145">
        <f>COUNTIF(②解答入力!E12:AR12,"=3")</f>
        <v>0</v>
      </c>
      <c r="G20" s="145">
        <f>COUNTIF(②解答入力!E12:AR12,"=4")</f>
        <v>0</v>
      </c>
      <c r="H20" s="145">
        <f>COUNTIF(②解答入力!E12:AR12,"=5")</f>
        <v>0</v>
      </c>
      <c r="I20" s="203">
        <f t="shared" si="0"/>
        <v>0</v>
      </c>
      <c r="J20" s="145">
        <f>②解答入力!D12</f>
        <v>0</v>
      </c>
      <c r="K20" s="145" t="e">
        <f>HLOOKUP(J20,$D$9:$H$146,12)</f>
        <v>#N/A</v>
      </c>
      <c r="L20" s="205" t="e">
        <f t="shared" si="1"/>
        <v>#N/A</v>
      </c>
    </row>
    <row r="21" spans="1:12" ht="11.1" customHeight="1">
      <c r="A21" s="619"/>
      <c r="B21" s="616"/>
      <c r="C21" s="144">
        <v>10</v>
      </c>
      <c r="D21" s="145">
        <f>COUNTIF(②解答入力!E13:AR13,"=1")</f>
        <v>0</v>
      </c>
      <c r="E21" s="145">
        <f>COUNTIF(②解答入力!E13:AR13,"=2")</f>
        <v>0</v>
      </c>
      <c r="F21" s="145">
        <f>COUNTIF(②解答入力!E13:AR13,"=3")</f>
        <v>0</v>
      </c>
      <c r="G21" s="145">
        <f>COUNTIF(②解答入力!E13:AR13,"=4")</f>
        <v>0</v>
      </c>
      <c r="H21" s="145">
        <f>COUNTIF(②解答入力!E13:AR13,"=5")</f>
        <v>0</v>
      </c>
      <c r="I21" s="144">
        <f t="shared" si="0"/>
        <v>0</v>
      </c>
      <c r="J21" s="145">
        <f>②解答入力!D13</f>
        <v>0</v>
      </c>
      <c r="K21" s="145" t="e">
        <f>HLOOKUP(J21,$D$9:$H$146,13)</f>
        <v>#N/A</v>
      </c>
      <c r="L21" s="146" t="e">
        <f t="shared" si="1"/>
        <v>#N/A</v>
      </c>
    </row>
    <row r="22" spans="1:12" ht="11.1" customHeight="1">
      <c r="A22" s="619"/>
      <c r="B22" s="616"/>
      <c r="C22" s="144">
        <v>11</v>
      </c>
      <c r="D22" s="145">
        <f>COUNTIF(②解答入力!E14:AR14,"=1")</f>
        <v>0</v>
      </c>
      <c r="E22" s="145">
        <f>COUNTIF(②解答入力!E14:AR14,"=2")</f>
        <v>0</v>
      </c>
      <c r="F22" s="145">
        <f>COUNTIF(②解答入力!E14:AR14,"=3")</f>
        <v>0</v>
      </c>
      <c r="G22" s="145">
        <f>COUNTIF(②解答入力!E14:AR14,"=4")</f>
        <v>0</v>
      </c>
      <c r="H22" s="145">
        <f>COUNTIF(②解答入力!E14:AR14,"=5")</f>
        <v>0</v>
      </c>
      <c r="I22" s="156">
        <f t="shared" ref="I22:I32" si="2">SUM(D22:H22)</f>
        <v>0</v>
      </c>
      <c r="J22" s="145">
        <f>②解答入力!D14</f>
        <v>0</v>
      </c>
      <c r="K22" s="145" t="e">
        <f>HLOOKUP(J22,$D$9:$H$146,14)</f>
        <v>#N/A</v>
      </c>
      <c r="L22" s="157" t="e">
        <f t="shared" si="1"/>
        <v>#N/A</v>
      </c>
    </row>
    <row r="23" spans="1:12" ht="11.1" customHeight="1">
      <c r="A23" s="619"/>
      <c r="B23" s="616"/>
      <c r="C23" s="144">
        <v>12</v>
      </c>
      <c r="D23" s="145">
        <f>COUNTIF(②解答入力!E15:AR15,"=1")</f>
        <v>0</v>
      </c>
      <c r="E23" s="145">
        <f>COUNTIF(②解答入力!E15:AR15,"=2")</f>
        <v>0</v>
      </c>
      <c r="F23" s="145">
        <f>COUNTIF(②解答入力!E15:AR15,"=3")</f>
        <v>0</v>
      </c>
      <c r="G23" s="145">
        <f>COUNTIF(②解答入力!E15:AR15,"=4")</f>
        <v>0</v>
      </c>
      <c r="H23" s="145">
        <f>COUNTIF(②解答入力!E15:AR15,"=5")</f>
        <v>0</v>
      </c>
      <c r="I23" s="144">
        <f t="shared" si="2"/>
        <v>0</v>
      </c>
      <c r="J23" s="145">
        <f>②解答入力!D15</f>
        <v>0</v>
      </c>
      <c r="K23" s="145" t="e">
        <f>HLOOKUP(J23,$D$9:$H$146,15)</f>
        <v>#N/A</v>
      </c>
      <c r="L23" s="146" t="e">
        <f t="shared" si="1"/>
        <v>#N/A</v>
      </c>
    </row>
    <row r="24" spans="1:12" ht="11.1" customHeight="1">
      <c r="A24" s="619"/>
      <c r="B24" s="616"/>
      <c r="C24" s="144">
        <v>13</v>
      </c>
      <c r="D24" s="145">
        <f>COUNTIF(②解答入力!E16:AR16,"=1")</f>
        <v>0</v>
      </c>
      <c r="E24" s="145">
        <f>COUNTIF(②解答入力!E16:AR16,"=2")</f>
        <v>0</v>
      </c>
      <c r="F24" s="145">
        <f>COUNTIF(②解答入力!E16:AR16,"=3")</f>
        <v>0</v>
      </c>
      <c r="G24" s="145">
        <f>COUNTIF(②解答入力!E16:AR16,"=4")</f>
        <v>0</v>
      </c>
      <c r="H24" s="145">
        <f>COUNTIF(②解答入力!E16:AR16,"=5")</f>
        <v>0</v>
      </c>
      <c r="I24" s="144">
        <f t="shared" si="2"/>
        <v>0</v>
      </c>
      <c r="J24" s="145">
        <f>②解答入力!D16</f>
        <v>0</v>
      </c>
      <c r="K24" s="145" t="e">
        <f>HLOOKUP(J24,$D$9:$H$146,16)</f>
        <v>#N/A</v>
      </c>
      <c r="L24" s="146" t="e">
        <f t="shared" si="1"/>
        <v>#N/A</v>
      </c>
    </row>
    <row r="25" spans="1:12" ht="11.1" customHeight="1">
      <c r="A25" s="619"/>
      <c r="B25" s="616"/>
      <c r="C25" s="144">
        <v>14</v>
      </c>
      <c r="D25" s="145">
        <f>COUNTIF(②解答入力!E17:AR17,"=1")</f>
        <v>0</v>
      </c>
      <c r="E25" s="145">
        <f>COUNTIF(②解答入力!E17:AR17,"=2")</f>
        <v>0</v>
      </c>
      <c r="F25" s="145">
        <f>COUNTIF(②解答入力!E17:AR17,"=3")</f>
        <v>0</v>
      </c>
      <c r="G25" s="145">
        <f>COUNTIF(②解答入力!E17:AR17,"=4")</f>
        <v>0</v>
      </c>
      <c r="H25" s="145">
        <f>COUNTIF(②解答入力!E17:AR17,"=5")</f>
        <v>0</v>
      </c>
      <c r="I25" s="144">
        <f t="shared" si="2"/>
        <v>0</v>
      </c>
      <c r="J25" s="145">
        <f>②解答入力!D17</f>
        <v>0</v>
      </c>
      <c r="K25" s="145" t="e">
        <f>HLOOKUP(J25,$D$9:$H$146,17)</f>
        <v>#N/A</v>
      </c>
      <c r="L25" s="146" t="e">
        <f t="shared" si="1"/>
        <v>#N/A</v>
      </c>
    </row>
    <row r="26" spans="1:12" ht="11.1" customHeight="1">
      <c r="A26" s="619"/>
      <c r="B26" s="616"/>
      <c r="C26" s="144">
        <v>15</v>
      </c>
      <c r="D26" s="145">
        <f>COUNTIF(②解答入力!E18:AR18,"=1")</f>
        <v>0</v>
      </c>
      <c r="E26" s="145">
        <f>COUNTIF(②解答入力!E18:AR18,"=2")</f>
        <v>0</v>
      </c>
      <c r="F26" s="145">
        <f>COUNTIF(②解答入力!E18:AR18,"=3")</f>
        <v>0</v>
      </c>
      <c r="G26" s="145">
        <f>COUNTIF(②解答入力!E18:AR18,"=4")</f>
        <v>0</v>
      </c>
      <c r="H26" s="145">
        <f>COUNTIF(②解答入力!E18:AR18,"=5")</f>
        <v>0</v>
      </c>
      <c r="I26" s="144">
        <f t="shared" si="2"/>
        <v>0</v>
      </c>
      <c r="J26" s="145">
        <f>②解答入力!D18</f>
        <v>0</v>
      </c>
      <c r="K26" s="145" t="e">
        <f>HLOOKUP(J26,$D$9:$H$146,18)</f>
        <v>#N/A</v>
      </c>
      <c r="L26" s="146" t="e">
        <f t="shared" si="1"/>
        <v>#N/A</v>
      </c>
    </row>
    <row r="27" spans="1:12" ht="11.1" customHeight="1">
      <c r="A27" s="619"/>
      <c r="B27" s="616"/>
      <c r="C27" s="144">
        <v>16</v>
      </c>
      <c r="D27" s="145">
        <f>COUNTIF(②解答入力!E19:AR19,"=1")</f>
        <v>0</v>
      </c>
      <c r="E27" s="145">
        <f>COUNTIF(②解答入力!E19:AR19,"=2")</f>
        <v>0</v>
      </c>
      <c r="F27" s="145">
        <f>COUNTIF(②解答入力!E19:AR19,"=3")</f>
        <v>0</v>
      </c>
      <c r="G27" s="145">
        <f>COUNTIF(②解答入力!E19:AR19,"=4")</f>
        <v>0</v>
      </c>
      <c r="H27" s="145">
        <f>COUNTIF(②解答入力!E19:AR19,"=5")</f>
        <v>0</v>
      </c>
      <c r="I27" s="144">
        <f t="shared" si="2"/>
        <v>0</v>
      </c>
      <c r="J27" s="145">
        <f>②解答入力!D19</f>
        <v>0</v>
      </c>
      <c r="K27" s="145" t="e">
        <f>HLOOKUP(J27,$D$9:$H$146,19)</f>
        <v>#N/A</v>
      </c>
      <c r="L27" s="146" t="e">
        <f t="shared" si="1"/>
        <v>#N/A</v>
      </c>
    </row>
    <row r="28" spans="1:12" ht="11.1" customHeight="1">
      <c r="A28" s="619"/>
      <c r="B28" s="616"/>
      <c r="C28" s="144">
        <v>17</v>
      </c>
      <c r="D28" s="145">
        <f>COUNTIF(②解答入力!E20:AR20,"=1")</f>
        <v>0</v>
      </c>
      <c r="E28" s="145">
        <f>COUNTIF(②解答入力!E20:AR20,"=2")</f>
        <v>0</v>
      </c>
      <c r="F28" s="145">
        <f>COUNTIF(②解答入力!E20:AR20,"=3")</f>
        <v>0</v>
      </c>
      <c r="G28" s="145">
        <f>COUNTIF(②解答入力!E20:AR20,"=4")</f>
        <v>0</v>
      </c>
      <c r="H28" s="145">
        <f>COUNTIF(②解答入力!E20:AR20,"=5")</f>
        <v>0</v>
      </c>
      <c r="I28" s="144">
        <f t="shared" si="2"/>
        <v>0</v>
      </c>
      <c r="J28" s="145">
        <f>②解答入力!D20</f>
        <v>0</v>
      </c>
      <c r="K28" s="145" t="e">
        <f>HLOOKUP(J28,$D$9:$H$146,20)</f>
        <v>#N/A</v>
      </c>
      <c r="L28" s="146" t="e">
        <f t="shared" si="1"/>
        <v>#N/A</v>
      </c>
    </row>
    <row r="29" spans="1:12" ht="11.1" customHeight="1">
      <c r="A29" s="619"/>
      <c r="B29" s="616"/>
      <c r="C29" s="144">
        <v>18</v>
      </c>
      <c r="D29" s="145">
        <f>COUNTIF(②解答入力!E21:AR21,"=1")</f>
        <v>0</v>
      </c>
      <c r="E29" s="145">
        <f>COUNTIF(②解答入力!E21:AR21,"=2")</f>
        <v>0</v>
      </c>
      <c r="F29" s="145">
        <f>COUNTIF(②解答入力!E21:AR21,"=3")</f>
        <v>0</v>
      </c>
      <c r="G29" s="145">
        <f>COUNTIF(②解答入力!E21:AR21,"=4")</f>
        <v>0</v>
      </c>
      <c r="H29" s="145">
        <f>COUNTIF(②解答入力!E21:AR21,"=5")</f>
        <v>0</v>
      </c>
      <c r="I29" s="144">
        <f t="shared" si="2"/>
        <v>0</v>
      </c>
      <c r="J29" s="145">
        <f>②解答入力!D21</f>
        <v>0</v>
      </c>
      <c r="K29" s="145" t="e">
        <f>HLOOKUP(J29,$D$9:$H$146,21)</f>
        <v>#N/A</v>
      </c>
      <c r="L29" s="146" t="e">
        <f>K29/I29</f>
        <v>#N/A</v>
      </c>
    </row>
    <row r="30" spans="1:12" ht="11.1" customHeight="1" thickBot="1">
      <c r="A30" s="619"/>
      <c r="B30" s="616"/>
      <c r="C30" s="626" t="s">
        <v>38</v>
      </c>
      <c r="D30" s="627"/>
      <c r="E30" s="627"/>
      <c r="F30" s="627"/>
      <c r="G30" s="627"/>
      <c r="H30" s="628"/>
      <c r="I30" s="147">
        <f>SUM(I18:I29)</f>
        <v>0</v>
      </c>
      <c r="J30" s="148"/>
      <c r="K30" s="149" t="e">
        <f>SUM(K18:K29)</f>
        <v>#N/A</v>
      </c>
      <c r="L30" s="150" t="e">
        <f>K30/I30</f>
        <v>#N/A</v>
      </c>
    </row>
    <row r="31" spans="1:12" ht="11.1" customHeight="1">
      <c r="A31" s="619"/>
      <c r="B31" s="621" t="s">
        <v>49</v>
      </c>
      <c r="C31" s="144">
        <v>19</v>
      </c>
      <c r="D31" s="145">
        <f>COUNTIF(②解答入力!E22:AR22,"=1")</f>
        <v>0</v>
      </c>
      <c r="E31" s="145">
        <f>COUNTIF(②解答入力!E22:AR22,"=2")</f>
        <v>0</v>
      </c>
      <c r="F31" s="145">
        <f>COUNTIF(②解答入力!E22:AR22,"=3")</f>
        <v>0</v>
      </c>
      <c r="G31" s="145">
        <f>COUNTIF(②解答入力!E22:AR22,"=4")</f>
        <v>0</v>
      </c>
      <c r="H31" s="145">
        <f>COUNTIF(②解答入力!E22:AR22,"=5")</f>
        <v>0</v>
      </c>
      <c r="I31" s="144">
        <f t="shared" si="2"/>
        <v>0</v>
      </c>
      <c r="J31" s="145">
        <f>②解答入力!D22</f>
        <v>0</v>
      </c>
      <c r="K31" s="145" t="e">
        <f>HLOOKUP(J31,$D$9:$H$146,23)</f>
        <v>#N/A</v>
      </c>
      <c r="L31" s="146" t="e">
        <f>K31/I31</f>
        <v>#N/A</v>
      </c>
    </row>
    <row r="32" spans="1:12" ht="11.1" customHeight="1">
      <c r="A32" s="619"/>
      <c r="B32" s="616"/>
      <c r="C32" s="144">
        <v>20</v>
      </c>
      <c r="D32" s="145">
        <f>COUNTIF(②解答入力!E23:AR23,"=1")</f>
        <v>0</v>
      </c>
      <c r="E32" s="145">
        <f>COUNTIF(②解答入力!E23:AR23,"=2")</f>
        <v>0</v>
      </c>
      <c r="F32" s="145">
        <f>COUNTIF(②解答入力!E23:AR23,"=3")</f>
        <v>0</v>
      </c>
      <c r="G32" s="145">
        <f>COUNTIF(②解答入力!E23:AR23,"=4")</f>
        <v>0</v>
      </c>
      <c r="H32" s="145">
        <f>COUNTIF(②解答入力!E23:AR23,"=5")</f>
        <v>0</v>
      </c>
      <c r="I32" s="203">
        <f t="shared" si="2"/>
        <v>0</v>
      </c>
      <c r="J32" s="145">
        <f>②解答入力!D23</f>
        <v>0</v>
      </c>
      <c r="K32" s="153" t="e">
        <f>HLOOKUP(J32,$D$9:$H$146,24)</f>
        <v>#N/A</v>
      </c>
      <c r="L32" s="205" t="e">
        <f t="shared" si="1"/>
        <v>#N/A</v>
      </c>
    </row>
    <row r="33" spans="1:12" ht="11.1" customHeight="1">
      <c r="A33" s="619"/>
      <c r="B33" s="616"/>
      <c r="C33" s="144">
        <v>21</v>
      </c>
      <c r="D33" s="145">
        <f>COUNTIF(②解答入力!E24:AR24,"=1")</f>
        <v>0</v>
      </c>
      <c r="E33" s="145">
        <f>COUNTIF(②解答入力!E24:AR24,"=2")</f>
        <v>0</v>
      </c>
      <c r="F33" s="145">
        <f>COUNTIF(②解答入力!E24:AR24,"=3")</f>
        <v>0</v>
      </c>
      <c r="G33" s="145">
        <f>COUNTIF(②解答入力!E24:AR24,"=4")</f>
        <v>0</v>
      </c>
      <c r="H33" s="145">
        <f>COUNTIF(②解答入力!E24:AR24,"=5")</f>
        <v>0</v>
      </c>
      <c r="I33" s="144">
        <f t="shared" ref="I33:I42" si="3">SUM(D33:H33)</f>
        <v>0</v>
      </c>
      <c r="J33" s="145">
        <f>②解答入力!D24</f>
        <v>0</v>
      </c>
      <c r="K33" s="145" t="e">
        <f>HLOOKUP(J33,$D$9:$H$146,25)</f>
        <v>#N/A</v>
      </c>
      <c r="L33" s="146" t="e">
        <f t="shared" si="1"/>
        <v>#N/A</v>
      </c>
    </row>
    <row r="34" spans="1:12" ht="11.1" customHeight="1">
      <c r="A34" s="619"/>
      <c r="B34" s="616"/>
      <c r="C34" s="144">
        <v>22</v>
      </c>
      <c r="D34" s="145">
        <f>COUNTIF(②解答入力!E25:AR25,"=1")</f>
        <v>0</v>
      </c>
      <c r="E34" s="145">
        <f>COUNTIF(②解答入力!E25:AR25,"=2")</f>
        <v>0</v>
      </c>
      <c r="F34" s="145">
        <f>COUNTIF(②解答入力!E25:AR25,"=3")</f>
        <v>0</v>
      </c>
      <c r="G34" s="145">
        <f>COUNTIF(②解答入力!E25:AR25,"=4")</f>
        <v>0</v>
      </c>
      <c r="H34" s="145">
        <f>COUNTIF(②解答入力!E25:AR25,"=5")</f>
        <v>0</v>
      </c>
      <c r="I34" s="144">
        <f t="shared" si="3"/>
        <v>0</v>
      </c>
      <c r="J34" s="145">
        <f>②解答入力!D25</f>
        <v>0</v>
      </c>
      <c r="K34" s="145" t="e">
        <f>HLOOKUP(J34,$D$9:$H$146,26)</f>
        <v>#N/A</v>
      </c>
      <c r="L34" s="146" t="e">
        <f t="shared" si="1"/>
        <v>#N/A</v>
      </c>
    </row>
    <row r="35" spans="1:12" ht="11.1" customHeight="1">
      <c r="A35" s="619"/>
      <c r="B35" s="616"/>
      <c r="C35" s="144">
        <v>23</v>
      </c>
      <c r="D35" s="145">
        <f>COUNTIF(②解答入力!E26:AR26,"=1")</f>
        <v>0</v>
      </c>
      <c r="E35" s="145">
        <f>COUNTIF(②解答入力!E26:AR26,"=2")</f>
        <v>0</v>
      </c>
      <c r="F35" s="145">
        <f>COUNTIF(②解答入力!E26:AR26,"=3")</f>
        <v>0</v>
      </c>
      <c r="G35" s="145">
        <f>COUNTIF(②解答入力!E26:AR26,"=4")</f>
        <v>0</v>
      </c>
      <c r="H35" s="145">
        <f>COUNTIF(②解答入力!E26:AR26,"=5")</f>
        <v>0</v>
      </c>
      <c r="I35" s="144">
        <f t="shared" si="3"/>
        <v>0</v>
      </c>
      <c r="J35" s="145">
        <f>②解答入力!D26</f>
        <v>0</v>
      </c>
      <c r="K35" s="145" t="e">
        <f>HLOOKUP(J35,$D$9:$H$146,27)</f>
        <v>#N/A</v>
      </c>
      <c r="L35" s="146" t="e">
        <f t="shared" si="1"/>
        <v>#N/A</v>
      </c>
    </row>
    <row r="36" spans="1:12" ht="11.1" customHeight="1">
      <c r="A36" s="619"/>
      <c r="B36" s="616"/>
      <c r="C36" s="144">
        <v>24</v>
      </c>
      <c r="D36" s="145">
        <f>COUNTIF(②解答入力!E27:AR27,"=1")</f>
        <v>0</v>
      </c>
      <c r="E36" s="145">
        <f>COUNTIF(②解答入力!E27:AR27,"=2")</f>
        <v>0</v>
      </c>
      <c r="F36" s="145">
        <f>COUNTIF(②解答入力!E27:AR27,"=3")</f>
        <v>0</v>
      </c>
      <c r="G36" s="145">
        <f>COUNTIF(②解答入力!E27:AR27,"=4")</f>
        <v>0</v>
      </c>
      <c r="H36" s="145">
        <f>COUNTIF(②解答入力!E27:AR27,"=5")</f>
        <v>0</v>
      </c>
      <c r="I36" s="144">
        <f t="shared" si="3"/>
        <v>0</v>
      </c>
      <c r="J36" s="145">
        <f>②解答入力!D27</f>
        <v>0</v>
      </c>
      <c r="K36" s="145" t="e">
        <f>HLOOKUP(J36,$D$9:$H$146,28)</f>
        <v>#N/A</v>
      </c>
      <c r="L36" s="146" t="e">
        <f t="shared" si="1"/>
        <v>#N/A</v>
      </c>
    </row>
    <row r="37" spans="1:12" ht="11.1" customHeight="1">
      <c r="A37" s="619"/>
      <c r="B37" s="616"/>
      <c r="C37" s="144">
        <v>25</v>
      </c>
      <c r="D37" s="145">
        <f>COUNTIF(②解答入力!E28:AR28,"=1")</f>
        <v>0</v>
      </c>
      <c r="E37" s="145">
        <f>COUNTIF(②解答入力!E28:AR28,"=2")</f>
        <v>0</v>
      </c>
      <c r="F37" s="145">
        <f>COUNTIF(②解答入力!E28:AR28,"=3")</f>
        <v>0</v>
      </c>
      <c r="G37" s="145">
        <f>COUNTIF(②解答入力!E28:AR28,"=4")</f>
        <v>0</v>
      </c>
      <c r="H37" s="145">
        <f>COUNTIF(②解答入力!E28:AR28,"=5")</f>
        <v>0</v>
      </c>
      <c r="I37" s="144">
        <f t="shared" si="3"/>
        <v>0</v>
      </c>
      <c r="J37" s="145">
        <f>②解答入力!D28</f>
        <v>0</v>
      </c>
      <c r="K37" s="145" t="e">
        <f>HLOOKUP(J37,$D$9:$H$146,29)</f>
        <v>#N/A</v>
      </c>
      <c r="L37" s="146" t="e">
        <f t="shared" si="1"/>
        <v>#N/A</v>
      </c>
    </row>
    <row r="38" spans="1:12" ht="11.1" customHeight="1">
      <c r="A38" s="619"/>
      <c r="B38" s="616"/>
      <c r="C38" s="144">
        <v>26</v>
      </c>
      <c r="D38" s="145">
        <f>COUNTIF(②解答入力!E29:AR29,"=1")</f>
        <v>0</v>
      </c>
      <c r="E38" s="145">
        <f>COUNTIF(②解答入力!E29:AR29,"=2")</f>
        <v>0</v>
      </c>
      <c r="F38" s="145">
        <f>COUNTIF(②解答入力!E29:AR29,"=3")</f>
        <v>0</v>
      </c>
      <c r="G38" s="145">
        <f>COUNTIF(②解答入力!E29:AR29,"=4")</f>
        <v>0</v>
      </c>
      <c r="H38" s="145">
        <f>COUNTIF(②解答入力!E29:AR29,"=5")</f>
        <v>0</v>
      </c>
      <c r="I38" s="144">
        <f t="shared" si="3"/>
        <v>0</v>
      </c>
      <c r="J38" s="145">
        <f>②解答入力!D29</f>
        <v>0</v>
      </c>
      <c r="K38" s="145" t="e">
        <f>HLOOKUP(J38,$D$9:$H$146,30)</f>
        <v>#N/A</v>
      </c>
      <c r="L38" s="146" t="e">
        <f t="shared" si="1"/>
        <v>#N/A</v>
      </c>
    </row>
    <row r="39" spans="1:12" ht="11.1" customHeight="1">
      <c r="A39" s="619"/>
      <c r="B39" s="616"/>
      <c r="C39" s="144">
        <v>27</v>
      </c>
      <c r="D39" s="145">
        <f>COUNTIF(②解答入力!E30:AR30,"=1")</f>
        <v>0</v>
      </c>
      <c r="E39" s="145">
        <f>COUNTIF(②解答入力!E30:AR30,"=2")</f>
        <v>0</v>
      </c>
      <c r="F39" s="145">
        <f>COUNTIF(②解答入力!E30:AR30,"=3")</f>
        <v>0</v>
      </c>
      <c r="G39" s="145">
        <f>COUNTIF(②解答入力!E30:AR30,"=4")</f>
        <v>0</v>
      </c>
      <c r="H39" s="145">
        <f>COUNTIF(②解答入力!E30:AR30,"=5")</f>
        <v>0</v>
      </c>
      <c r="I39" s="144">
        <f t="shared" si="3"/>
        <v>0</v>
      </c>
      <c r="J39" s="145">
        <f>②解答入力!D30</f>
        <v>0</v>
      </c>
      <c r="K39" s="145" t="e">
        <f>HLOOKUP(J39,$D$9:$H$146,31)</f>
        <v>#N/A</v>
      </c>
      <c r="L39" s="146" t="e">
        <f t="shared" si="1"/>
        <v>#N/A</v>
      </c>
    </row>
    <row r="40" spans="1:12" ht="11.1" customHeight="1">
      <c r="A40" s="619"/>
      <c r="B40" s="616"/>
      <c r="C40" s="144">
        <v>28</v>
      </c>
      <c r="D40" s="145">
        <f>COUNTIF(②解答入力!E31:AR31,"=1")</f>
        <v>0</v>
      </c>
      <c r="E40" s="145">
        <f>COUNTIF(②解答入力!E31:AR31,"=2")</f>
        <v>0</v>
      </c>
      <c r="F40" s="145">
        <f>COUNTIF(②解答入力!E31:AR31,"=3")</f>
        <v>0</v>
      </c>
      <c r="G40" s="145">
        <f>COUNTIF(②解答入力!E31:AR31,"=4")</f>
        <v>0</v>
      </c>
      <c r="H40" s="145">
        <f>COUNTIF(②解答入力!E31:AR31,"=5")</f>
        <v>0</v>
      </c>
      <c r="I40" s="144">
        <f t="shared" si="3"/>
        <v>0</v>
      </c>
      <c r="J40" s="145">
        <f>②解答入力!D31</f>
        <v>0</v>
      </c>
      <c r="K40" s="145" t="e">
        <f>HLOOKUP(J40,$D$9:$H$146,32)</f>
        <v>#N/A</v>
      </c>
      <c r="L40" s="146" t="e">
        <f t="shared" si="1"/>
        <v>#N/A</v>
      </c>
    </row>
    <row r="41" spans="1:12" ht="11.1" customHeight="1">
      <c r="A41" s="619"/>
      <c r="B41" s="616"/>
      <c r="C41" s="144">
        <v>29</v>
      </c>
      <c r="D41" s="145">
        <f>COUNTIF(②解答入力!E32:AR32,"=1")</f>
        <v>0</v>
      </c>
      <c r="E41" s="145">
        <f>COUNTIF(②解答入力!E32:AR32,"=2")</f>
        <v>0</v>
      </c>
      <c r="F41" s="145">
        <f>COUNTIF(②解答入力!E32:AR32,"=3")</f>
        <v>0</v>
      </c>
      <c r="G41" s="145">
        <f>COUNTIF(②解答入力!E32:AR32,"=4")</f>
        <v>0</v>
      </c>
      <c r="H41" s="145">
        <f>COUNTIF(②解答入力!E32:AR32,"=5")</f>
        <v>0</v>
      </c>
      <c r="I41" s="144">
        <f t="shared" si="3"/>
        <v>0</v>
      </c>
      <c r="J41" s="145">
        <f>②解答入力!D32</f>
        <v>0</v>
      </c>
      <c r="K41" s="145" t="e">
        <f>HLOOKUP(J41,$D$9:$H$146,33)</f>
        <v>#N/A</v>
      </c>
      <c r="L41" s="146" t="e">
        <f t="shared" si="1"/>
        <v>#N/A</v>
      </c>
    </row>
    <row r="42" spans="1:12" ht="11.1" customHeight="1">
      <c r="A42" s="619"/>
      <c r="B42" s="616"/>
      <c r="C42" s="144">
        <v>30</v>
      </c>
      <c r="D42" s="145">
        <f>COUNTIF(②解答入力!E33:AR33,"=1")</f>
        <v>0</v>
      </c>
      <c r="E42" s="145">
        <f>COUNTIF(②解答入力!E33:AR33,"=2")</f>
        <v>0</v>
      </c>
      <c r="F42" s="145">
        <f>COUNTIF(②解答入力!E33:AR33,"=3")</f>
        <v>0</v>
      </c>
      <c r="G42" s="145">
        <f>COUNTIF(②解答入力!E33:AR33,"=4")</f>
        <v>0</v>
      </c>
      <c r="H42" s="145">
        <f>COUNTIF(②解答入力!E33:AR33,"=5")</f>
        <v>0</v>
      </c>
      <c r="I42" s="144">
        <f t="shared" si="3"/>
        <v>0</v>
      </c>
      <c r="J42" s="145">
        <f>②解答入力!D33</f>
        <v>0</v>
      </c>
      <c r="K42" s="145" t="e">
        <f>HLOOKUP(J42,$D$9:$H$146,34)</f>
        <v>#N/A</v>
      </c>
      <c r="L42" s="146" t="e">
        <f t="shared" si="1"/>
        <v>#N/A</v>
      </c>
    </row>
    <row r="43" spans="1:12" ht="11.1" customHeight="1" thickBot="1">
      <c r="A43" s="619"/>
      <c r="B43" s="617"/>
      <c r="C43" s="626" t="s">
        <v>38</v>
      </c>
      <c r="D43" s="627"/>
      <c r="E43" s="627"/>
      <c r="F43" s="627"/>
      <c r="G43" s="627"/>
      <c r="H43" s="628"/>
      <c r="I43" s="147">
        <f>SUM(I31:I42)</f>
        <v>0</v>
      </c>
      <c r="J43" s="148"/>
      <c r="K43" s="149" t="e">
        <f>SUM(K31:K42)</f>
        <v>#N/A</v>
      </c>
      <c r="L43" s="150" t="e">
        <f>K43/I43</f>
        <v>#N/A</v>
      </c>
    </row>
    <row r="44" spans="1:12" ht="11.1" customHeight="1">
      <c r="A44" s="619"/>
      <c r="B44" s="621" t="s">
        <v>69</v>
      </c>
      <c r="C44" s="156">
        <v>31</v>
      </c>
      <c r="D44" s="222">
        <f>COUNTIF(②解答入力!E34:AR34,"=1")</f>
        <v>0</v>
      </c>
      <c r="E44" s="222">
        <f>COUNTIF(②解答入力!E34:AR34,"=2")</f>
        <v>0</v>
      </c>
      <c r="F44" s="222">
        <f>COUNTIF(②解答入力!E34:AR34,"=3")</f>
        <v>0</v>
      </c>
      <c r="G44" s="222">
        <f>COUNTIF(②解答入力!E34:AR34,"=4")</f>
        <v>0</v>
      </c>
      <c r="H44" s="222">
        <f>COUNTIF(②解答入力!E34:AR34,"=5")</f>
        <v>0</v>
      </c>
      <c r="I44" s="156">
        <f t="shared" ref="I44:I51" si="4">SUM(D44:H44)</f>
        <v>0</v>
      </c>
      <c r="J44" s="222">
        <f>②解答入力!D34</f>
        <v>0</v>
      </c>
      <c r="K44" s="153" t="e">
        <f>HLOOKUP(J44,$D$9:$H$146,36)</f>
        <v>#N/A</v>
      </c>
      <c r="L44" s="157" t="e">
        <f t="shared" si="1"/>
        <v>#N/A</v>
      </c>
    </row>
    <row r="45" spans="1:12" ht="11.1" customHeight="1">
      <c r="A45" s="619"/>
      <c r="B45" s="616"/>
      <c r="C45" s="156">
        <v>32</v>
      </c>
      <c r="D45" s="145">
        <f>COUNTIF(②解答入力!E35:AR35,"=1")</f>
        <v>0</v>
      </c>
      <c r="E45" s="145">
        <f>COUNTIF(②解答入力!E35:AR35,"=2")</f>
        <v>0</v>
      </c>
      <c r="F45" s="145">
        <f>COUNTIF(②解答入力!E35:AR35,"=3")</f>
        <v>0</v>
      </c>
      <c r="G45" s="145">
        <f>COUNTIF(②解答入力!E35:AR35,"=4")</f>
        <v>0</v>
      </c>
      <c r="H45" s="145">
        <f>COUNTIF(②解答入力!E35:AR35,"=5")</f>
        <v>0</v>
      </c>
      <c r="I45" s="144">
        <f t="shared" si="4"/>
        <v>0</v>
      </c>
      <c r="J45" s="145">
        <f>②解答入力!D35</f>
        <v>0</v>
      </c>
      <c r="K45" s="145" t="e">
        <f>HLOOKUP(J45,$D$9:$H$146,37)</f>
        <v>#N/A</v>
      </c>
      <c r="L45" s="146" t="e">
        <f t="shared" si="1"/>
        <v>#N/A</v>
      </c>
    </row>
    <row r="46" spans="1:12" ht="11.1" customHeight="1">
      <c r="A46" s="619"/>
      <c r="B46" s="616"/>
      <c r="C46" s="156">
        <v>33</v>
      </c>
      <c r="D46" s="145">
        <f>COUNTIF(②解答入力!E36:AR36,"=1")</f>
        <v>0</v>
      </c>
      <c r="E46" s="145">
        <f>COUNTIF(②解答入力!E36:AR36,"=2")</f>
        <v>0</v>
      </c>
      <c r="F46" s="145">
        <f>COUNTIF(②解答入力!E36:AR36,"=3")</f>
        <v>0</v>
      </c>
      <c r="G46" s="145">
        <f>COUNTIF(②解答入力!E36:AR36,"=4")</f>
        <v>0</v>
      </c>
      <c r="H46" s="145">
        <f>COUNTIF(②解答入力!E36:AR36,"=5")</f>
        <v>0</v>
      </c>
      <c r="I46" s="144">
        <f t="shared" si="4"/>
        <v>0</v>
      </c>
      <c r="J46" s="145">
        <f>②解答入力!D36</f>
        <v>0</v>
      </c>
      <c r="K46" s="145" t="e">
        <f>HLOOKUP(J46,$D$9:$H$146,38)</f>
        <v>#N/A</v>
      </c>
      <c r="L46" s="146" t="e">
        <f t="shared" ref="L46:L76" si="5">K46/I46</f>
        <v>#N/A</v>
      </c>
    </row>
    <row r="47" spans="1:12" ht="11.1" customHeight="1">
      <c r="A47" s="619"/>
      <c r="B47" s="616"/>
      <c r="C47" s="156">
        <v>34</v>
      </c>
      <c r="D47" s="145">
        <f>COUNTIF(②解答入力!E37:AR37,"=1")</f>
        <v>0</v>
      </c>
      <c r="E47" s="145">
        <f>COUNTIF(②解答入力!E37:AR37,"=2")</f>
        <v>0</v>
      </c>
      <c r="F47" s="145">
        <f>COUNTIF(②解答入力!E37:AR37,"=3")</f>
        <v>0</v>
      </c>
      <c r="G47" s="145">
        <f>COUNTIF(②解答入力!E37:AR37,"=4")</f>
        <v>0</v>
      </c>
      <c r="H47" s="145">
        <f>COUNTIF(②解答入力!E37:AR37,"=5")</f>
        <v>0</v>
      </c>
      <c r="I47" s="144">
        <f t="shared" si="4"/>
        <v>0</v>
      </c>
      <c r="J47" s="145">
        <f>②解答入力!D37</f>
        <v>0</v>
      </c>
      <c r="K47" s="145" t="e">
        <f>HLOOKUP(J47,$D$9:$H$146,39)</f>
        <v>#N/A</v>
      </c>
      <c r="L47" s="146" t="e">
        <f t="shared" si="5"/>
        <v>#N/A</v>
      </c>
    </row>
    <row r="48" spans="1:12" ht="11.1" customHeight="1">
      <c r="A48" s="619"/>
      <c r="B48" s="616"/>
      <c r="C48" s="156">
        <v>35</v>
      </c>
      <c r="D48" s="145">
        <f>COUNTIF(②解答入力!E38:AR38,"=1")</f>
        <v>0</v>
      </c>
      <c r="E48" s="145">
        <f>COUNTIF(②解答入力!E38:AR38,"=2")</f>
        <v>0</v>
      </c>
      <c r="F48" s="145">
        <f>COUNTIF(②解答入力!E38:AR38,"=3")</f>
        <v>0</v>
      </c>
      <c r="G48" s="145">
        <f>COUNTIF(②解答入力!E38:AR38,"=4")</f>
        <v>0</v>
      </c>
      <c r="H48" s="145">
        <f>COUNTIF(②解答入力!E38:AR38,"=5")</f>
        <v>0</v>
      </c>
      <c r="I48" s="144">
        <f t="shared" si="4"/>
        <v>0</v>
      </c>
      <c r="J48" s="145">
        <f>②解答入力!D38</f>
        <v>0</v>
      </c>
      <c r="K48" s="145" t="e">
        <f>HLOOKUP(J48,$D$9:$H$146,40)</f>
        <v>#N/A</v>
      </c>
      <c r="L48" s="146" t="e">
        <f t="shared" si="5"/>
        <v>#N/A</v>
      </c>
    </row>
    <row r="49" spans="1:12" ht="11.1" customHeight="1">
      <c r="A49" s="619"/>
      <c r="B49" s="616"/>
      <c r="C49" s="156">
        <v>36</v>
      </c>
      <c r="D49" s="145">
        <f>COUNTIF(②解答入力!E39:AR39,"=1")</f>
        <v>0</v>
      </c>
      <c r="E49" s="145">
        <f>COUNTIF(②解答入力!E39:AR39,"=2")</f>
        <v>0</v>
      </c>
      <c r="F49" s="145">
        <f>COUNTIF(②解答入力!E39:AR39,"=3")</f>
        <v>0</v>
      </c>
      <c r="G49" s="145">
        <f>COUNTIF(②解答入力!E39:AR39,"=4")</f>
        <v>0</v>
      </c>
      <c r="H49" s="145">
        <f>COUNTIF(②解答入力!E39:AR39,"=5")</f>
        <v>0</v>
      </c>
      <c r="I49" s="144">
        <f t="shared" si="4"/>
        <v>0</v>
      </c>
      <c r="J49" s="145">
        <f>②解答入力!D39</f>
        <v>0</v>
      </c>
      <c r="K49" s="145" t="e">
        <f>HLOOKUP(J49,$D$9:$H$146,41)</f>
        <v>#N/A</v>
      </c>
      <c r="L49" s="146" t="e">
        <f t="shared" si="5"/>
        <v>#N/A</v>
      </c>
    </row>
    <row r="50" spans="1:12" ht="11.1" customHeight="1">
      <c r="A50" s="619"/>
      <c r="B50" s="616"/>
      <c r="C50" s="156">
        <v>37</v>
      </c>
      <c r="D50" s="145">
        <f>COUNTIF(②解答入力!E40:AR40,"=1")</f>
        <v>0</v>
      </c>
      <c r="E50" s="145">
        <f>COUNTIF(②解答入力!E40:AR40,"=2")</f>
        <v>0</v>
      </c>
      <c r="F50" s="145">
        <f>COUNTIF(②解答入力!E40:AR40,"=3")</f>
        <v>0</v>
      </c>
      <c r="G50" s="145">
        <f>COUNTIF(②解答入力!E40:AR40,"=4")</f>
        <v>0</v>
      </c>
      <c r="H50" s="145">
        <f>COUNTIF(②解答入力!E40:AR40,"=5")</f>
        <v>0</v>
      </c>
      <c r="I50" s="203">
        <f t="shared" si="4"/>
        <v>0</v>
      </c>
      <c r="J50" s="145">
        <f>②解答入力!D40</f>
        <v>0</v>
      </c>
      <c r="K50" s="204" t="e">
        <f>HLOOKUP(J50,$D$9:$H$146,42)</f>
        <v>#N/A</v>
      </c>
      <c r="L50" s="205" t="e">
        <f t="shared" si="5"/>
        <v>#N/A</v>
      </c>
    </row>
    <row r="51" spans="1:12" ht="11.1" customHeight="1">
      <c r="A51" s="619"/>
      <c r="B51" s="616"/>
      <c r="C51" s="156">
        <v>38</v>
      </c>
      <c r="D51" s="145">
        <f>COUNTIF(②解答入力!E41:AR41,"=1")</f>
        <v>0</v>
      </c>
      <c r="E51" s="145">
        <f>COUNTIF(②解答入力!E41:AR41,"=2")</f>
        <v>0</v>
      </c>
      <c r="F51" s="145">
        <f>COUNTIF(②解答入力!E41:AR41,"=3")</f>
        <v>0</v>
      </c>
      <c r="G51" s="145">
        <f>COUNTIF(②解答入力!E41:AR41,"=4")</f>
        <v>0</v>
      </c>
      <c r="H51" s="145">
        <f>COUNTIF(②解答入力!E41:AR41,"=5")</f>
        <v>0</v>
      </c>
      <c r="I51" s="144">
        <f t="shared" si="4"/>
        <v>0</v>
      </c>
      <c r="J51" s="145">
        <f>②解答入力!D41</f>
        <v>0</v>
      </c>
      <c r="K51" s="145" t="e">
        <f>HLOOKUP(J51,$D$9:$H$146,43)</f>
        <v>#N/A</v>
      </c>
      <c r="L51" s="146" t="e">
        <f t="shared" si="5"/>
        <v>#N/A</v>
      </c>
    </row>
    <row r="52" spans="1:12" ht="11.1" customHeight="1" thickBot="1">
      <c r="A52" s="619"/>
      <c r="B52" s="268"/>
      <c r="C52" s="652" t="s">
        <v>38</v>
      </c>
      <c r="D52" s="653"/>
      <c r="E52" s="653"/>
      <c r="F52" s="653"/>
      <c r="G52" s="653"/>
      <c r="H52" s="654"/>
      <c r="I52" s="203">
        <f>SUM(I44:I51)</f>
        <v>0</v>
      </c>
      <c r="J52" s="269"/>
      <c r="K52" s="270" t="e">
        <f>SUM(K44:K51)</f>
        <v>#N/A</v>
      </c>
      <c r="L52" s="205" t="e">
        <f t="shared" ref="L52" si="6">K52/I52</f>
        <v>#N/A</v>
      </c>
    </row>
    <row r="53" spans="1:12" ht="11.1" customHeight="1">
      <c r="A53" s="619"/>
      <c r="B53" s="621" t="s">
        <v>70</v>
      </c>
      <c r="C53" s="142">
        <v>39</v>
      </c>
      <c r="D53" s="222">
        <f>COUNTIF(②解答入力!E42:AR42,"=1")</f>
        <v>0</v>
      </c>
      <c r="E53" s="222">
        <f>COUNTIF(②解答入力!E42:AR42,"=2")</f>
        <v>0</v>
      </c>
      <c r="F53" s="222">
        <f>COUNTIF(②解答入力!E42:AR42,"=3")</f>
        <v>0</v>
      </c>
      <c r="G53" s="222">
        <f>COUNTIF(②解答入力!E42:AR42,"=4")</f>
        <v>0</v>
      </c>
      <c r="H53" s="222">
        <f>COUNTIF(②解答入力!E42:AR42,"=5")</f>
        <v>0</v>
      </c>
      <c r="I53" s="142">
        <f t="shared" ref="I53:I58" si="7">SUM(D53:H53)</f>
        <v>0</v>
      </c>
      <c r="J53" s="222">
        <f>②解答入力!D42</f>
        <v>0</v>
      </c>
      <c r="K53" s="222" t="e">
        <f>HLOOKUP(J53,$D$9:$H$146,45)</f>
        <v>#N/A</v>
      </c>
      <c r="L53" s="143" t="e">
        <f t="shared" si="5"/>
        <v>#N/A</v>
      </c>
    </row>
    <row r="54" spans="1:12" ht="11.1" customHeight="1">
      <c r="A54" s="619"/>
      <c r="B54" s="616"/>
      <c r="C54" s="144">
        <v>40</v>
      </c>
      <c r="D54" s="145">
        <f>COUNTIF(②解答入力!E43:AR43,"=1")</f>
        <v>0</v>
      </c>
      <c r="E54" s="145">
        <f>COUNTIF(②解答入力!E43:AR43,"=2")</f>
        <v>0</v>
      </c>
      <c r="F54" s="145">
        <f>COUNTIF(②解答入力!E43:AR43,"=3")</f>
        <v>0</v>
      </c>
      <c r="G54" s="145">
        <f>COUNTIF(②解答入力!E43:AR43,"=4")</f>
        <v>0</v>
      </c>
      <c r="H54" s="145">
        <f>COUNTIF(②解答入力!E43:AR43,"=5")</f>
        <v>0</v>
      </c>
      <c r="I54" s="144">
        <f t="shared" si="7"/>
        <v>0</v>
      </c>
      <c r="J54" s="145">
        <f>②解答入力!D43</f>
        <v>0</v>
      </c>
      <c r="K54" s="145" t="e">
        <f>HLOOKUP(J54,$D$9:$H$146,46)</f>
        <v>#N/A</v>
      </c>
      <c r="L54" s="146" t="e">
        <f t="shared" si="5"/>
        <v>#N/A</v>
      </c>
    </row>
    <row r="55" spans="1:12" ht="11.1" customHeight="1">
      <c r="A55" s="619"/>
      <c r="B55" s="616"/>
      <c r="C55" s="144">
        <v>41</v>
      </c>
      <c r="D55" s="145">
        <f>COUNTIF(②解答入力!E44:AR44,"=1")</f>
        <v>0</v>
      </c>
      <c r="E55" s="145">
        <f>COUNTIF(②解答入力!E44:AR44,"=2")</f>
        <v>0</v>
      </c>
      <c r="F55" s="145">
        <f>COUNTIF(②解答入力!E44:AR44,"=3")</f>
        <v>0</v>
      </c>
      <c r="G55" s="145">
        <f>COUNTIF(②解答入力!E44:AR44,"=4")</f>
        <v>0</v>
      </c>
      <c r="H55" s="145">
        <f>COUNTIF(②解答入力!E44:AR44,"=5")</f>
        <v>0</v>
      </c>
      <c r="I55" s="144">
        <f t="shared" si="7"/>
        <v>0</v>
      </c>
      <c r="J55" s="145">
        <f>②解答入力!D44</f>
        <v>0</v>
      </c>
      <c r="K55" s="145" t="e">
        <f>HLOOKUP(J55,$D$9:$H$146,47)</f>
        <v>#N/A</v>
      </c>
      <c r="L55" s="146" t="e">
        <f t="shared" si="5"/>
        <v>#N/A</v>
      </c>
    </row>
    <row r="56" spans="1:12" ht="11.1" customHeight="1">
      <c r="A56" s="619"/>
      <c r="B56" s="616"/>
      <c r="C56" s="144">
        <v>42</v>
      </c>
      <c r="D56" s="145">
        <f>COUNTIF(②解答入力!E45:AR45,"=1")</f>
        <v>0</v>
      </c>
      <c r="E56" s="145">
        <f>COUNTIF(②解答入力!E45:AR45,"=2")</f>
        <v>0</v>
      </c>
      <c r="F56" s="145">
        <f>COUNTIF(②解答入力!E45:AR45,"=3")</f>
        <v>0</v>
      </c>
      <c r="G56" s="145">
        <f>COUNTIF(②解答入力!E45:AR45,"=4")</f>
        <v>0</v>
      </c>
      <c r="H56" s="145">
        <f>COUNTIF(②解答入力!E45:AR45,"=5")</f>
        <v>0</v>
      </c>
      <c r="I56" s="144">
        <f t="shared" si="7"/>
        <v>0</v>
      </c>
      <c r="J56" s="145">
        <f>②解答入力!D45</f>
        <v>0</v>
      </c>
      <c r="K56" s="145" t="e">
        <f>HLOOKUP(J56,$D$9:$H$146,48)</f>
        <v>#N/A</v>
      </c>
      <c r="L56" s="146" t="e">
        <f t="shared" si="5"/>
        <v>#N/A</v>
      </c>
    </row>
    <row r="57" spans="1:12" ht="11.1" customHeight="1">
      <c r="A57" s="619"/>
      <c r="B57" s="616"/>
      <c r="C57" s="144">
        <v>43</v>
      </c>
      <c r="D57" s="145">
        <f>COUNTIF(②解答入力!E46:AR46,"=1")</f>
        <v>0</v>
      </c>
      <c r="E57" s="145">
        <f>COUNTIF(②解答入力!E46:AR46,"=2")</f>
        <v>0</v>
      </c>
      <c r="F57" s="145">
        <f>COUNTIF(②解答入力!E46:AR46,"=3")</f>
        <v>0</v>
      </c>
      <c r="G57" s="145">
        <f>COUNTIF(②解答入力!E46:AR46,"=4")</f>
        <v>0</v>
      </c>
      <c r="H57" s="145">
        <f>COUNTIF(②解答入力!E46:AR46,"=5")</f>
        <v>0</v>
      </c>
      <c r="I57" s="144">
        <f t="shared" si="7"/>
        <v>0</v>
      </c>
      <c r="J57" s="145">
        <f>②解答入力!D46</f>
        <v>0</v>
      </c>
      <c r="K57" s="145" t="e">
        <f>HLOOKUP(J57,$D$9:$H$146,49)</f>
        <v>#N/A</v>
      </c>
      <c r="L57" s="146" t="e">
        <f t="shared" si="5"/>
        <v>#N/A</v>
      </c>
    </row>
    <row r="58" spans="1:12" ht="11.1" customHeight="1">
      <c r="A58" s="619"/>
      <c r="B58" s="616"/>
      <c r="C58" s="144">
        <v>44</v>
      </c>
      <c r="D58" s="145">
        <f>COUNTIF(②解答入力!E47:AR47,"=1")</f>
        <v>0</v>
      </c>
      <c r="E58" s="145">
        <f>COUNTIF(②解答入力!E47:AR47,"=2")</f>
        <v>0</v>
      </c>
      <c r="F58" s="145">
        <f>COUNTIF(②解答入力!E47:AR47,"=3")</f>
        <v>0</v>
      </c>
      <c r="G58" s="145">
        <f>COUNTIF(②解答入力!E47:AR47,"=4")</f>
        <v>0</v>
      </c>
      <c r="H58" s="145">
        <f>COUNTIF(②解答入力!E47:AR47,"=5")</f>
        <v>0</v>
      </c>
      <c r="I58" s="144">
        <f t="shared" si="7"/>
        <v>0</v>
      </c>
      <c r="J58" s="145">
        <f>②解答入力!D47</f>
        <v>0</v>
      </c>
      <c r="K58" s="145" t="e">
        <f>HLOOKUP(J58,$D$9:$H$146,50)</f>
        <v>#N/A</v>
      </c>
      <c r="L58" s="146" t="e">
        <f t="shared" si="5"/>
        <v>#N/A</v>
      </c>
    </row>
    <row r="59" spans="1:12" ht="11.1" customHeight="1">
      <c r="A59" s="619"/>
      <c r="B59" s="616"/>
      <c r="C59" s="144">
        <v>45</v>
      </c>
      <c r="D59" s="145">
        <f>COUNTIF(②解答入力!E48:AR48,"=1")</f>
        <v>0</v>
      </c>
      <c r="E59" s="145">
        <f>COUNTIF(②解答入力!E48:AR48,"=2")</f>
        <v>0</v>
      </c>
      <c r="F59" s="145">
        <f>COUNTIF(②解答入力!E48:AR48,"=3")</f>
        <v>0</v>
      </c>
      <c r="G59" s="145">
        <f>COUNTIF(②解答入力!E48:AR48,"=4")</f>
        <v>0</v>
      </c>
      <c r="H59" s="145">
        <f>COUNTIF(②解答入力!E48:AR48,"=5")</f>
        <v>0</v>
      </c>
      <c r="I59" s="144">
        <f t="shared" ref="I59:I67" si="8">SUM(D59:H59)</f>
        <v>0</v>
      </c>
      <c r="J59" s="145">
        <f>②解答入力!D48</f>
        <v>0</v>
      </c>
      <c r="K59" s="145" t="e">
        <f>HLOOKUP(J59,$D$9:$H$146,51)</f>
        <v>#N/A</v>
      </c>
      <c r="L59" s="146" t="e">
        <f t="shared" si="5"/>
        <v>#N/A</v>
      </c>
    </row>
    <row r="60" spans="1:12" ht="11.1" customHeight="1">
      <c r="A60" s="619"/>
      <c r="B60" s="616"/>
      <c r="C60" s="144">
        <v>46</v>
      </c>
      <c r="D60" s="145">
        <f>COUNTIF(②解答入力!E49:AR49,"=1")</f>
        <v>0</v>
      </c>
      <c r="E60" s="145">
        <f>COUNTIF(②解答入力!E49:AR49,"=2")</f>
        <v>0</v>
      </c>
      <c r="F60" s="145">
        <f>COUNTIF(②解答入力!E49:AR49,"=3")</f>
        <v>0</v>
      </c>
      <c r="G60" s="145">
        <f>COUNTIF(②解答入力!E49:AR49,"=4")</f>
        <v>0</v>
      </c>
      <c r="H60" s="145">
        <f>COUNTIF(②解答入力!E49:AR49,"=5")</f>
        <v>0</v>
      </c>
      <c r="I60" s="144">
        <f t="shared" si="8"/>
        <v>0</v>
      </c>
      <c r="J60" s="145">
        <f>②解答入力!D49</f>
        <v>0</v>
      </c>
      <c r="K60" s="145" t="e">
        <f>HLOOKUP(J60,$D$9:$H$146,52)</f>
        <v>#N/A</v>
      </c>
      <c r="L60" s="146" t="e">
        <f t="shared" si="5"/>
        <v>#N/A</v>
      </c>
    </row>
    <row r="61" spans="1:12" ht="11.1" customHeight="1">
      <c r="A61" s="619"/>
      <c r="B61" s="616"/>
      <c r="C61" s="144">
        <v>47</v>
      </c>
      <c r="D61" s="145">
        <f>COUNTIF(②解答入力!E50:AR50,"=1")</f>
        <v>0</v>
      </c>
      <c r="E61" s="145">
        <f>COUNTIF(②解答入力!E50:AR50,"=2")</f>
        <v>0</v>
      </c>
      <c r="F61" s="145">
        <f>COUNTIF(②解答入力!E50:AR50,"=3")</f>
        <v>0</v>
      </c>
      <c r="G61" s="145">
        <f>COUNTIF(②解答入力!E50:AR50,"=4")</f>
        <v>0</v>
      </c>
      <c r="H61" s="145">
        <f>COUNTIF(②解答入力!E50:AR50,"=5")</f>
        <v>0</v>
      </c>
      <c r="I61" s="144">
        <f t="shared" si="8"/>
        <v>0</v>
      </c>
      <c r="J61" s="145">
        <f>②解答入力!D50</f>
        <v>0</v>
      </c>
      <c r="K61" s="145" t="e">
        <f>HLOOKUP(J61,$D$9:$H$146,53)</f>
        <v>#N/A</v>
      </c>
      <c r="L61" s="146" t="e">
        <f t="shared" si="5"/>
        <v>#N/A</v>
      </c>
    </row>
    <row r="62" spans="1:12" ht="11.1" customHeight="1">
      <c r="A62" s="619"/>
      <c r="B62" s="616"/>
      <c r="C62" s="144">
        <v>48</v>
      </c>
      <c r="D62" s="145">
        <f>COUNTIF(②解答入力!E51:AR51,"=1")</f>
        <v>0</v>
      </c>
      <c r="E62" s="145">
        <f>COUNTIF(②解答入力!E51:AR51,"=2")</f>
        <v>0</v>
      </c>
      <c r="F62" s="145">
        <f>COUNTIF(②解答入力!E51:AR51,"=3")</f>
        <v>0</v>
      </c>
      <c r="G62" s="145">
        <f>COUNTIF(②解答入力!E51:AR51,"=4")</f>
        <v>0</v>
      </c>
      <c r="H62" s="145">
        <f>COUNTIF(②解答入力!E51:AR51,"=5")</f>
        <v>0</v>
      </c>
      <c r="I62" s="144">
        <f t="shared" si="8"/>
        <v>0</v>
      </c>
      <c r="J62" s="145">
        <f>②解答入力!D51</f>
        <v>0</v>
      </c>
      <c r="K62" s="145" t="e">
        <f>HLOOKUP(J62,$D$9:$H$146,54)</f>
        <v>#N/A</v>
      </c>
      <c r="L62" s="146" t="e">
        <f t="shared" si="5"/>
        <v>#N/A</v>
      </c>
    </row>
    <row r="63" spans="1:12" ht="11.1" customHeight="1">
      <c r="A63" s="619"/>
      <c r="B63" s="625"/>
      <c r="C63" s="622" t="s">
        <v>143</v>
      </c>
      <c r="D63" s="623"/>
      <c r="E63" s="623"/>
      <c r="F63" s="623"/>
      <c r="G63" s="623"/>
      <c r="H63" s="624"/>
      <c r="I63" s="303">
        <f>SUM(I53:I62)</f>
        <v>0</v>
      </c>
      <c r="J63" s="305"/>
      <c r="K63" s="270" t="e">
        <f>SUM(K53:K62)</f>
        <v>#N/A</v>
      </c>
      <c r="L63" s="205" t="e">
        <f>K63/I63</f>
        <v>#N/A</v>
      </c>
    </row>
    <row r="64" spans="1:12" ht="11.1" customHeight="1">
      <c r="A64" s="619"/>
      <c r="B64" s="615" t="s">
        <v>71</v>
      </c>
      <c r="C64" s="144">
        <v>49</v>
      </c>
      <c r="D64" s="145">
        <f>COUNTIF(②解答入力!E52:AR52,"=1")</f>
        <v>0</v>
      </c>
      <c r="E64" s="145">
        <f>COUNTIF(②解答入力!E52:AR52,"=2")</f>
        <v>0</v>
      </c>
      <c r="F64" s="145">
        <f>COUNTIF(②解答入力!E52:AR52,"=3")</f>
        <v>0</v>
      </c>
      <c r="G64" s="145">
        <f>COUNTIF(②解答入力!E52:AR52,"=4")</f>
        <v>0</v>
      </c>
      <c r="H64" s="145">
        <f>COUNTIF(②解答入力!E52:AR52,"=5")</f>
        <v>0</v>
      </c>
      <c r="I64" s="144">
        <f t="shared" si="8"/>
        <v>0</v>
      </c>
      <c r="J64" s="145">
        <f>②解答入力!D52</f>
        <v>0</v>
      </c>
      <c r="K64" s="145" t="e">
        <f>HLOOKUP(J64,$D$9:$H$146,56)</f>
        <v>#N/A</v>
      </c>
      <c r="L64" s="146" t="e">
        <f t="shared" si="5"/>
        <v>#N/A</v>
      </c>
    </row>
    <row r="65" spans="1:12" ht="11.1" customHeight="1">
      <c r="A65" s="619"/>
      <c r="B65" s="616"/>
      <c r="C65" s="144">
        <v>50</v>
      </c>
      <c r="D65" s="145">
        <f>COUNTIF(②解答入力!E53:AR53,"=1")</f>
        <v>0</v>
      </c>
      <c r="E65" s="145">
        <f>COUNTIF(②解答入力!E53:AR53,"=2")</f>
        <v>0</v>
      </c>
      <c r="F65" s="145">
        <f>COUNTIF(②解答入力!E53:AR53,"=3")</f>
        <v>0</v>
      </c>
      <c r="G65" s="145">
        <f>COUNTIF(②解答入力!E53:AR53,"=4")</f>
        <v>0</v>
      </c>
      <c r="H65" s="145">
        <f>COUNTIF(②解答入力!E53:AR53,"=5")</f>
        <v>0</v>
      </c>
      <c r="I65" s="144">
        <f t="shared" si="8"/>
        <v>0</v>
      </c>
      <c r="J65" s="145">
        <f>②解答入力!D53</f>
        <v>0</v>
      </c>
      <c r="K65" s="145" t="e">
        <f>HLOOKUP(J65,$D$9:$H$146,57)</f>
        <v>#N/A</v>
      </c>
      <c r="L65" s="146" t="e">
        <f t="shared" si="5"/>
        <v>#N/A</v>
      </c>
    </row>
    <row r="66" spans="1:12" ht="11.1" customHeight="1">
      <c r="A66" s="619"/>
      <c r="B66" s="616"/>
      <c r="C66" s="144">
        <v>51</v>
      </c>
      <c r="D66" s="145">
        <f>COUNTIF(②解答入力!E54:AR54,"=1")</f>
        <v>0</v>
      </c>
      <c r="E66" s="145">
        <f>COUNTIF(②解答入力!E54:AR54,"=2")</f>
        <v>0</v>
      </c>
      <c r="F66" s="145">
        <f>COUNTIF(②解答入力!E54:AR54,"=3")</f>
        <v>0</v>
      </c>
      <c r="G66" s="145">
        <f>COUNTIF(②解答入力!E54:AR54,"=4")</f>
        <v>0</v>
      </c>
      <c r="H66" s="145">
        <f>COUNTIF(②解答入力!E54:AR54,"=5")</f>
        <v>0</v>
      </c>
      <c r="I66" s="144">
        <f t="shared" si="8"/>
        <v>0</v>
      </c>
      <c r="J66" s="145">
        <f>②解答入力!D54</f>
        <v>0</v>
      </c>
      <c r="K66" s="145" t="e">
        <f>HLOOKUP(J66,$D$9:$H$146,58)</f>
        <v>#N/A</v>
      </c>
      <c r="L66" s="146" t="e">
        <f t="shared" si="5"/>
        <v>#N/A</v>
      </c>
    </row>
    <row r="67" spans="1:12" ht="11.1" customHeight="1">
      <c r="A67" s="619"/>
      <c r="B67" s="616"/>
      <c r="C67" s="144">
        <v>52</v>
      </c>
      <c r="D67" s="145">
        <f>COUNTIF(②解答入力!E55:AR55,"=1")</f>
        <v>0</v>
      </c>
      <c r="E67" s="145">
        <f>COUNTIF(②解答入力!E55:AR55,"=2")</f>
        <v>0</v>
      </c>
      <c r="F67" s="145">
        <f>COUNTIF(②解答入力!E55:AR55,"=3")</f>
        <v>0</v>
      </c>
      <c r="G67" s="145">
        <f>COUNTIF(②解答入力!E55:AR55,"=4")</f>
        <v>0</v>
      </c>
      <c r="H67" s="145">
        <f>COUNTIF(②解答入力!E55:AR55,"=5")</f>
        <v>0</v>
      </c>
      <c r="I67" s="144">
        <f t="shared" si="8"/>
        <v>0</v>
      </c>
      <c r="J67" s="145">
        <f>②解答入力!D55</f>
        <v>0</v>
      </c>
      <c r="K67" s="145" t="e">
        <f>HLOOKUP(J67,$D$9:$H$146,59)</f>
        <v>#N/A</v>
      </c>
      <c r="L67" s="146" t="e">
        <f t="shared" si="5"/>
        <v>#N/A</v>
      </c>
    </row>
    <row r="68" spans="1:12" ht="11.1" customHeight="1">
      <c r="A68" s="619"/>
      <c r="B68" s="616"/>
      <c r="C68" s="144">
        <v>53</v>
      </c>
      <c r="D68" s="145">
        <f>COUNTIF(②解答入力!E56:AR56,"=1")</f>
        <v>0</v>
      </c>
      <c r="E68" s="145">
        <f>COUNTIF(②解答入力!E56:AR56,"=2")</f>
        <v>0</v>
      </c>
      <c r="F68" s="145">
        <f>COUNTIF(②解答入力!E56:AR56,"=3")</f>
        <v>0</v>
      </c>
      <c r="G68" s="145">
        <f>COUNTIF(②解答入力!E56:AR56,"=4")</f>
        <v>0</v>
      </c>
      <c r="H68" s="145">
        <f>COUNTIF(②解答入力!E56:AR56,"=5")</f>
        <v>0</v>
      </c>
      <c r="I68" s="144">
        <f t="shared" ref="I68:I76" si="9">SUM(D68:H68)</f>
        <v>0</v>
      </c>
      <c r="J68" s="145">
        <f>②解答入力!D56</f>
        <v>0</v>
      </c>
      <c r="K68" s="145" t="e">
        <f>HLOOKUP(J68,$D$9:$H$146,60)</f>
        <v>#N/A</v>
      </c>
      <c r="L68" s="146" t="e">
        <f t="shared" si="5"/>
        <v>#N/A</v>
      </c>
    </row>
    <row r="69" spans="1:12" ht="11.1" customHeight="1">
      <c r="A69" s="619"/>
      <c r="B69" s="616"/>
      <c r="C69" s="144">
        <v>54</v>
      </c>
      <c r="D69" s="145">
        <f>COUNTIF(②解答入力!E57:AR57,"=1")</f>
        <v>0</v>
      </c>
      <c r="E69" s="145">
        <f>COUNTIF(②解答入力!E57:AR57,"=2")</f>
        <v>0</v>
      </c>
      <c r="F69" s="145">
        <f>COUNTIF(②解答入力!E57:AR57,"=3")</f>
        <v>0</v>
      </c>
      <c r="G69" s="145">
        <f>COUNTIF(②解答入力!E57:AR57,"=4")</f>
        <v>0</v>
      </c>
      <c r="H69" s="145">
        <f>COUNTIF(②解答入力!E57:AR57,"=5")</f>
        <v>0</v>
      </c>
      <c r="I69" s="144">
        <f t="shared" si="9"/>
        <v>0</v>
      </c>
      <c r="J69" s="145">
        <f>②解答入力!D57</f>
        <v>0</v>
      </c>
      <c r="K69" s="145" t="e">
        <f>HLOOKUP(J69,$D$9:$H$146,61)</f>
        <v>#N/A</v>
      </c>
      <c r="L69" s="146" t="e">
        <f t="shared" si="5"/>
        <v>#N/A</v>
      </c>
    </row>
    <row r="70" spans="1:12" ht="11.1" customHeight="1">
      <c r="A70" s="619"/>
      <c r="B70" s="616"/>
      <c r="C70" s="144">
        <v>55</v>
      </c>
      <c r="D70" s="145">
        <f>COUNTIF(②解答入力!E58:AR58,"=1")</f>
        <v>0</v>
      </c>
      <c r="E70" s="145">
        <f>COUNTIF(②解答入力!E58:AR58,"=2")</f>
        <v>0</v>
      </c>
      <c r="F70" s="145">
        <f>COUNTIF(②解答入力!E58:AR58,"=3")</f>
        <v>0</v>
      </c>
      <c r="G70" s="145">
        <f>COUNTIF(②解答入力!E58:AR58,"=4")</f>
        <v>0</v>
      </c>
      <c r="H70" s="145">
        <f>COUNTIF(②解答入力!E58:AR58,"=5")</f>
        <v>0</v>
      </c>
      <c r="I70" s="144">
        <f t="shared" si="9"/>
        <v>0</v>
      </c>
      <c r="J70" s="145">
        <f>②解答入力!D58</f>
        <v>0</v>
      </c>
      <c r="K70" s="145" t="e">
        <f>HLOOKUP(J70,$D$9:$H$146,62)</f>
        <v>#N/A</v>
      </c>
      <c r="L70" s="146" t="e">
        <f t="shared" si="5"/>
        <v>#N/A</v>
      </c>
    </row>
    <row r="71" spans="1:12" ht="11.1" customHeight="1">
      <c r="A71" s="619"/>
      <c r="B71" s="616"/>
      <c r="C71" s="144">
        <v>56</v>
      </c>
      <c r="D71" s="145">
        <f>COUNTIF(②解答入力!E59:AR59,"=1")</f>
        <v>0</v>
      </c>
      <c r="E71" s="145">
        <f>COUNTIF(②解答入力!E59:AR59,"=2")</f>
        <v>0</v>
      </c>
      <c r="F71" s="145">
        <f>COUNTIF(②解答入力!E59:AR59,"=3")</f>
        <v>0</v>
      </c>
      <c r="G71" s="145">
        <f>COUNTIF(②解答入力!E59:AR59,"=4")</f>
        <v>0</v>
      </c>
      <c r="H71" s="145">
        <f>COUNTIF(②解答入力!E59:AR59,"=5")</f>
        <v>0</v>
      </c>
      <c r="I71" s="144">
        <f t="shared" si="9"/>
        <v>0</v>
      </c>
      <c r="J71" s="145">
        <f>②解答入力!D59</f>
        <v>0</v>
      </c>
      <c r="K71" s="145" t="e">
        <f>HLOOKUP(J71,$D$9:$H$146,63)</f>
        <v>#N/A</v>
      </c>
      <c r="L71" s="146" t="e">
        <f t="shared" si="5"/>
        <v>#N/A</v>
      </c>
    </row>
    <row r="72" spans="1:12" ht="11.1" customHeight="1">
      <c r="A72" s="619"/>
      <c r="B72" s="616"/>
      <c r="C72" s="144">
        <v>57</v>
      </c>
      <c r="D72" s="145">
        <f>COUNTIF(②解答入力!E60:AR60,"=1")</f>
        <v>0</v>
      </c>
      <c r="E72" s="145">
        <f>COUNTIF(②解答入力!E60:AR60,"=2")</f>
        <v>0</v>
      </c>
      <c r="F72" s="145">
        <f>COUNTIF(②解答入力!E60:AR60,"=3")</f>
        <v>0</v>
      </c>
      <c r="G72" s="145">
        <f>COUNTIF(②解答入力!E60:AR60,"=4")</f>
        <v>0</v>
      </c>
      <c r="H72" s="145">
        <f>COUNTIF(②解答入力!E60:AR60,"=5")</f>
        <v>0</v>
      </c>
      <c r="I72" s="144">
        <f t="shared" si="9"/>
        <v>0</v>
      </c>
      <c r="J72" s="145">
        <f>②解答入力!D60</f>
        <v>0</v>
      </c>
      <c r="K72" s="145" t="e">
        <f>HLOOKUP(J72,$D$9:$H$146,64)</f>
        <v>#N/A</v>
      </c>
      <c r="L72" s="146" t="e">
        <f t="shared" si="5"/>
        <v>#N/A</v>
      </c>
    </row>
    <row r="73" spans="1:12" ht="11.1" customHeight="1">
      <c r="A73" s="619"/>
      <c r="B73" s="616"/>
      <c r="C73" s="144">
        <v>58</v>
      </c>
      <c r="D73" s="145">
        <f>COUNTIF(②解答入力!E61:AR61,"=1")</f>
        <v>0</v>
      </c>
      <c r="E73" s="145">
        <f>COUNTIF(②解答入力!E61:AR61,"=2")</f>
        <v>0</v>
      </c>
      <c r="F73" s="145">
        <f>COUNTIF(②解答入力!E61:AR61,"=3")</f>
        <v>0</v>
      </c>
      <c r="G73" s="145">
        <f>COUNTIF(②解答入力!E61:AR61,"=4")</f>
        <v>0</v>
      </c>
      <c r="H73" s="145">
        <f>COUNTIF(②解答入力!E61:AR61,"=5")</f>
        <v>0</v>
      </c>
      <c r="I73" s="144">
        <f t="shared" si="9"/>
        <v>0</v>
      </c>
      <c r="J73" s="145">
        <f>②解答入力!D61</f>
        <v>0</v>
      </c>
      <c r="K73" s="145" t="e">
        <f>HLOOKUP(J73,$D$9:$H$146,65)</f>
        <v>#N/A</v>
      </c>
      <c r="L73" s="146" t="e">
        <f t="shared" si="5"/>
        <v>#N/A</v>
      </c>
    </row>
    <row r="74" spans="1:12" ht="11.1" customHeight="1">
      <c r="A74" s="619"/>
      <c r="B74" s="625"/>
      <c r="C74" s="622" t="s">
        <v>143</v>
      </c>
      <c r="D74" s="623"/>
      <c r="E74" s="623"/>
      <c r="F74" s="623"/>
      <c r="G74" s="623"/>
      <c r="H74" s="624"/>
      <c r="I74" s="144">
        <f>SUM(I64:I73)</f>
        <v>0</v>
      </c>
      <c r="J74" s="303"/>
      <c r="K74" s="270" t="e">
        <f>SUM(K64:K73)</f>
        <v>#N/A</v>
      </c>
      <c r="L74" s="146" t="e">
        <f t="shared" si="5"/>
        <v>#N/A</v>
      </c>
    </row>
    <row r="75" spans="1:12" ht="11.1" customHeight="1">
      <c r="A75" s="619"/>
      <c r="B75" s="615" t="s">
        <v>144</v>
      </c>
      <c r="C75" s="144">
        <v>59</v>
      </c>
      <c r="D75" s="145">
        <f>COUNTIF(②解答入力!E62:AR62,"=1")</f>
        <v>0</v>
      </c>
      <c r="E75" s="145">
        <f>COUNTIF(②解答入力!E62:AR62,"=2")</f>
        <v>0</v>
      </c>
      <c r="F75" s="145">
        <f>COUNTIF(②解答入力!E62:AR62,"=3")</f>
        <v>0</v>
      </c>
      <c r="G75" s="145">
        <f>COUNTIF(②解答入力!E62:AR62,"=4")</f>
        <v>0</v>
      </c>
      <c r="H75" s="145">
        <f>COUNTIF(②解答入力!E62:AR62,"=5")</f>
        <v>0</v>
      </c>
      <c r="I75" s="144">
        <f t="shared" si="9"/>
        <v>0</v>
      </c>
      <c r="J75" s="145">
        <f>②解答入力!D62</f>
        <v>0</v>
      </c>
      <c r="K75" s="145" t="e">
        <f>HLOOKUP(J75,$D$9:$H$146,67)</f>
        <v>#N/A</v>
      </c>
      <c r="L75" s="146" t="e">
        <f t="shared" si="5"/>
        <v>#N/A</v>
      </c>
    </row>
    <row r="76" spans="1:12" ht="11.1" customHeight="1">
      <c r="A76" s="619"/>
      <c r="B76" s="616"/>
      <c r="C76" s="144">
        <v>60</v>
      </c>
      <c r="D76" s="145">
        <f>COUNTIF(②解答入力!E63:AR63,"=1")</f>
        <v>0</v>
      </c>
      <c r="E76" s="145">
        <f>COUNTIF(②解答入力!E63:AR63,"=2")</f>
        <v>0</v>
      </c>
      <c r="F76" s="145">
        <f>COUNTIF(②解答入力!E63:AR63,"=3")</f>
        <v>0</v>
      </c>
      <c r="G76" s="145">
        <f>COUNTIF(②解答入力!E63:AR63,"=4")</f>
        <v>0</v>
      </c>
      <c r="H76" s="145">
        <f>COUNTIF(②解答入力!E63:AR63,"=5")</f>
        <v>0</v>
      </c>
      <c r="I76" s="144">
        <f t="shared" si="9"/>
        <v>0</v>
      </c>
      <c r="J76" s="145">
        <f>②解答入力!D63</f>
        <v>0</v>
      </c>
      <c r="K76" s="145" t="e">
        <f>HLOOKUP(J76,$D$9:$H$146,68)</f>
        <v>#N/A</v>
      </c>
      <c r="L76" s="146" t="e">
        <f t="shared" si="5"/>
        <v>#N/A</v>
      </c>
    </row>
    <row r="77" spans="1:12" ht="11.1" customHeight="1">
      <c r="A77" s="619"/>
      <c r="B77" s="616"/>
      <c r="C77" s="144">
        <v>61</v>
      </c>
      <c r="D77" s="145">
        <f>COUNTIF(②解答入力!E64:AR64,"=1")</f>
        <v>0</v>
      </c>
      <c r="E77" s="145">
        <f>COUNTIF(②解答入力!E64:AR64,"=2")</f>
        <v>0</v>
      </c>
      <c r="F77" s="145">
        <f>COUNTIF(②解答入力!E64:AR64,"=3")</f>
        <v>0</v>
      </c>
      <c r="G77" s="145">
        <f>COUNTIF(②解答入力!E64:AR64,"=4")</f>
        <v>0</v>
      </c>
      <c r="H77" s="145">
        <f>COUNTIF(②解答入力!E64:AR64,"=5")</f>
        <v>0</v>
      </c>
      <c r="I77" s="144">
        <f t="shared" ref="I77:I90" si="10">SUM(D77:H77)</f>
        <v>0</v>
      </c>
      <c r="J77" s="145">
        <f>②解答入力!D64</f>
        <v>0</v>
      </c>
      <c r="K77" s="145" t="e">
        <f>HLOOKUP(J77,$D$9:$H$146,69)</f>
        <v>#N/A</v>
      </c>
      <c r="L77" s="146" t="e">
        <f t="shared" ref="L77:L107" si="11">K77/I77</f>
        <v>#N/A</v>
      </c>
    </row>
    <row r="78" spans="1:12" ht="11.1" customHeight="1">
      <c r="A78" s="619"/>
      <c r="B78" s="616"/>
      <c r="C78" s="144">
        <v>62</v>
      </c>
      <c r="D78" s="145">
        <f>COUNTIF(②解答入力!E65:AR65,"=1")</f>
        <v>0</v>
      </c>
      <c r="E78" s="145">
        <f>COUNTIF(②解答入力!E65:AR65,"=2")</f>
        <v>0</v>
      </c>
      <c r="F78" s="145">
        <f>COUNTIF(②解答入力!E65:AR65,"=3")</f>
        <v>0</v>
      </c>
      <c r="G78" s="145">
        <f>COUNTIF(②解答入力!E65:AR65,"=4")</f>
        <v>0</v>
      </c>
      <c r="H78" s="145">
        <f>COUNTIF(②解答入力!E65:AR65,"=5")</f>
        <v>0</v>
      </c>
      <c r="I78" s="144">
        <f t="shared" si="10"/>
        <v>0</v>
      </c>
      <c r="J78" s="145">
        <f>②解答入力!D65</f>
        <v>0</v>
      </c>
      <c r="K78" s="145" t="e">
        <f>HLOOKUP(J78,$D$9:$H$146,70)</f>
        <v>#N/A</v>
      </c>
      <c r="L78" s="146" t="e">
        <f t="shared" si="11"/>
        <v>#N/A</v>
      </c>
    </row>
    <row r="79" spans="1:12" ht="11.1" customHeight="1">
      <c r="A79" s="619"/>
      <c r="B79" s="616"/>
      <c r="C79" s="144">
        <v>63</v>
      </c>
      <c r="D79" s="145">
        <f>COUNTIF(②解答入力!E66:AR66,"=1")</f>
        <v>0</v>
      </c>
      <c r="E79" s="145">
        <f>COUNTIF(②解答入力!E66:AR66,"=2")</f>
        <v>0</v>
      </c>
      <c r="F79" s="145">
        <f>COUNTIF(②解答入力!E66:AR66,"=3")</f>
        <v>0</v>
      </c>
      <c r="G79" s="145">
        <f>COUNTIF(②解答入力!E66:AR66,"=4")</f>
        <v>0</v>
      </c>
      <c r="H79" s="145">
        <f>COUNTIF(②解答入力!E66:AR66,"=5")</f>
        <v>0</v>
      </c>
      <c r="I79" s="144">
        <f t="shared" si="10"/>
        <v>0</v>
      </c>
      <c r="J79" s="145">
        <f>②解答入力!D66</f>
        <v>0</v>
      </c>
      <c r="K79" s="145" t="e">
        <f>HLOOKUP(J79,$D$9:$H$146,71)</f>
        <v>#N/A</v>
      </c>
      <c r="L79" s="146" t="e">
        <f t="shared" si="11"/>
        <v>#N/A</v>
      </c>
    </row>
    <row r="80" spans="1:12" ht="11.1" customHeight="1" thickBot="1">
      <c r="A80" s="620"/>
      <c r="B80" s="617"/>
      <c r="C80" s="626" t="s">
        <v>38</v>
      </c>
      <c r="D80" s="627"/>
      <c r="E80" s="627"/>
      <c r="F80" s="627"/>
      <c r="G80" s="627"/>
      <c r="H80" s="628"/>
      <c r="I80" s="147">
        <f>SUM(I75:I79)</f>
        <v>0</v>
      </c>
      <c r="J80" s="148"/>
      <c r="K80" s="149" t="e">
        <f>SUM(K75:K79)</f>
        <v>#N/A</v>
      </c>
      <c r="L80" s="150" t="e">
        <f t="shared" si="11"/>
        <v>#N/A</v>
      </c>
    </row>
    <row r="81" spans="1:12" ht="11.1" customHeight="1">
      <c r="A81" s="304"/>
      <c r="B81" s="621" t="s">
        <v>66</v>
      </c>
      <c r="C81" s="144">
        <v>64</v>
      </c>
      <c r="D81" s="145">
        <f>COUNTIF(②解答入力!E70:AR70,"=1")</f>
        <v>0</v>
      </c>
      <c r="E81" s="145">
        <f>COUNTIF(②解答入力!E70:AR70,"=2")</f>
        <v>0</v>
      </c>
      <c r="F81" s="145">
        <f>COUNTIF(②解答入力!E70:AR70,"=3")</f>
        <v>0</v>
      </c>
      <c r="G81" s="145">
        <f>COUNTIF(②解答入力!E70:AR70,"=4")</f>
        <v>0</v>
      </c>
      <c r="H81" s="145">
        <f>COUNTIF(②解答入力!E70:AR70,"=5")</f>
        <v>0</v>
      </c>
      <c r="I81" s="144">
        <f t="shared" si="10"/>
        <v>0</v>
      </c>
      <c r="J81" s="152">
        <f>②解答入力!D70</f>
        <v>0</v>
      </c>
      <c r="K81" s="145" t="e">
        <f>HLOOKUP(J81,$D$9:$H$146,73)</f>
        <v>#N/A</v>
      </c>
      <c r="L81" s="146" t="e">
        <f t="shared" si="11"/>
        <v>#N/A</v>
      </c>
    </row>
    <row r="82" spans="1:12" ht="11.1" customHeight="1">
      <c r="A82" s="304"/>
      <c r="B82" s="616"/>
      <c r="C82" s="144">
        <v>65</v>
      </c>
      <c r="D82" s="145">
        <f>COUNTIF(②解答入力!E71:AR71,"=1")</f>
        <v>0</v>
      </c>
      <c r="E82" s="145">
        <f>COUNTIF(②解答入力!E71:AR71,"=2")</f>
        <v>0</v>
      </c>
      <c r="F82" s="145">
        <f>COUNTIF(②解答入力!E71:AR71,"=3")</f>
        <v>0</v>
      </c>
      <c r="G82" s="145">
        <f>COUNTIF(②解答入力!E71:AR71,"=4")</f>
        <v>0</v>
      </c>
      <c r="H82" s="145">
        <f>COUNTIF(②解答入力!E71:AR71,"=5")</f>
        <v>0</v>
      </c>
      <c r="I82" s="144">
        <f t="shared" si="10"/>
        <v>0</v>
      </c>
      <c r="J82" s="152">
        <f>②解答入力!D71</f>
        <v>0</v>
      </c>
      <c r="K82" s="145" t="e">
        <f>HLOOKUP(J82,$D$9:$H$146,74)</f>
        <v>#N/A</v>
      </c>
      <c r="L82" s="146" t="e">
        <f t="shared" si="11"/>
        <v>#N/A</v>
      </c>
    </row>
    <row r="83" spans="1:12" ht="11.1" customHeight="1">
      <c r="A83" s="304"/>
      <c r="B83" s="616"/>
      <c r="C83" s="144">
        <v>66</v>
      </c>
      <c r="D83" s="145">
        <f>COUNTIF(②解答入力!E72:AR72,"=1")</f>
        <v>0</v>
      </c>
      <c r="E83" s="145">
        <f>COUNTIF(②解答入力!E72:AR72,"=2")</f>
        <v>0</v>
      </c>
      <c r="F83" s="145">
        <f>COUNTIF(②解答入力!E72:AR72,"=3")</f>
        <v>0</v>
      </c>
      <c r="G83" s="145">
        <f>COUNTIF(②解答入力!E72:AR72,"=4")</f>
        <v>0</v>
      </c>
      <c r="H83" s="145">
        <f>COUNTIF(②解答入力!E72:AR72,"=5")</f>
        <v>0</v>
      </c>
      <c r="I83" s="144">
        <f t="shared" si="10"/>
        <v>0</v>
      </c>
      <c r="J83" s="152">
        <f>②解答入力!D72</f>
        <v>0</v>
      </c>
      <c r="K83" s="145" t="e">
        <f>HLOOKUP(J83,$D$9:$H$146,75)</f>
        <v>#N/A</v>
      </c>
      <c r="L83" s="146" t="e">
        <f t="shared" si="11"/>
        <v>#N/A</v>
      </c>
    </row>
    <row r="84" spans="1:12" ht="11.1" customHeight="1">
      <c r="A84" s="304"/>
      <c r="B84" s="616"/>
      <c r="C84" s="144">
        <v>67</v>
      </c>
      <c r="D84" s="145">
        <f>COUNTIF(②解答入力!E73:AR73,"=1")</f>
        <v>0</v>
      </c>
      <c r="E84" s="145">
        <f>COUNTIF(②解答入力!E73:AR73,"=2")</f>
        <v>0</v>
      </c>
      <c r="F84" s="145">
        <f>COUNTIF(②解答入力!E73:AR73,"=3")</f>
        <v>0</v>
      </c>
      <c r="G84" s="145">
        <f>COUNTIF(②解答入力!E73:AR73,"=4")</f>
        <v>0</v>
      </c>
      <c r="H84" s="145">
        <f>COUNTIF(②解答入力!E73:AR73,"=5")</f>
        <v>0</v>
      </c>
      <c r="I84" s="144">
        <f t="shared" si="10"/>
        <v>0</v>
      </c>
      <c r="J84" s="152">
        <f>②解答入力!D73</f>
        <v>0</v>
      </c>
      <c r="K84" s="145" t="e">
        <f>HLOOKUP(J84,$D$9:$H$146,76)</f>
        <v>#N/A</v>
      </c>
      <c r="L84" s="146" t="e">
        <f t="shared" si="11"/>
        <v>#N/A</v>
      </c>
    </row>
    <row r="85" spans="1:12" ht="11.1" customHeight="1">
      <c r="A85" s="304"/>
      <c r="B85" s="616"/>
      <c r="C85" s="144">
        <v>68</v>
      </c>
      <c r="D85" s="145">
        <f>COUNTIF(②解答入力!E74:AR74,"=1")</f>
        <v>0</v>
      </c>
      <c r="E85" s="145">
        <f>COUNTIF(②解答入力!E74:AR74,"=2")</f>
        <v>0</v>
      </c>
      <c r="F85" s="145">
        <f>COUNTIF(②解答入力!E74:AR74,"=3")</f>
        <v>0</v>
      </c>
      <c r="G85" s="145">
        <f>COUNTIF(②解答入力!E74:AR74,"=4")</f>
        <v>0</v>
      </c>
      <c r="H85" s="145">
        <f>COUNTIF(②解答入力!E74:AR74,"=5")</f>
        <v>0</v>
      </c>
      <c r="I85" s="144">
        <f t="shared" si="10"/>
        <v>0</v>
      </c>
      <c r="J85" s="152">
        <f>②解答入力!D74</f>
        <v>0</v>
      </c>
      <c r="K85" s="145" t="e">
        <f>HLOOKUP(J85,$D$9:$H$146,77)</f>
        <v>#N/A</v>
      </c>
      <c r="L85" s="146" t="e">
        <f t="shared" si="11"/>
        <v>#N/A</v>
      </c>
    </row>
    <row r="86" spans="1:12" ht="11.1" customHeight="1">
      <c r="A86" s="304"/>
      <c r="B86" s="616"/>
      <c r="C86" s="144">
        <v>69</v>
      </c>
      <c r="D86" s="145">
        <f>COUNTIF(②解答入力!E75:AR75,"=1")</f>
        <v>0</v>
      </c>
      <c r="E86" s="145">
        <f>COUNTIF(②解答入力!E75:AR75,"=2")</f>
        <v>0</v>
      </c>
      <c r="F86" s="145">
        <f>COUNTIF(②解答入力!E75:AR75,"=3")</f>
        <v>0</v>
      </c>
      <c r="G86" s="145">
        <f>COUNTIF(②解答入力!E75:AR75,"=4")</f>
        <v>0</v>
      </c>
      <c r="H86" s="145">
        <f>COUNTIF(②解答入力!E75:AR75,"=5")</f>
        <v>0</v>
      </c>
      <c r="I86" s="144">
        <f t="shared" si="10"/>
        <v>0</v>
      </c>
      <c r="J86" s="152">
        <f>②解答入力!D75</f>
        <v>0</v>
      </c>
      <c r="K86" s="145" t="e">
        <f>HLOOKUP(J86,$D$9:$H$146,78)</f>
        <v>#N/A</v>
      </c>
      <c r="L86" s="146" t="e">
        <f t="shared" si="11"/>
        <v>#N/A</v>
      </c>
    </row>
    <row r="87" spans="1:12" ht="11.1" customHeight="1">
      <c r="A87" s="304"/>
      <c r="B87" s="616"/>
      <c r="C87" s="144">
        <v>70</v>
      </c>
      <c r="D87" s="145">
        <f>COUNTIF(②解答入力!E76:AR76,"=1")</f>
        <v>0</v>
      </c>
      <c r="E87" s="145">
        <f>COUNTIF(②解答入力!E76:AR76,"=2")</f>
        <v>0</v>
      </c>
      <c r="F87" s="145">
        <f>COUNTIF(②解答入力!E76:AR76,"=3")</f>
        <v>0</v>
      </c>
      <c r="G87" s="145">
        <f>COUNTIF(②解答入力!E76:AR76,"=4")</f>
        <v>0</v>
      </c>
      <c r="H87" s="145">
        <f>COUNTIF(②解答入力!E76:AR76,"=5")</f>
        <v>0</v>
      </c>
      <c r="I87" s="144">
        <f t="shared" si="10"/>
        <v>0</v>
      </c>
      <c r="J87" s="152">
        <f>②解答入力!D76</f>
        <v>0</v>
      </c>
      <c r="K87" s="145" t="e">
        <f>HLOOKUP(J87,$D$9:$H$146,79)</f>
        <v>#N/A</v>
      </c>
      <c r="L87" s="146" t="e">
        <f t="shared" si="11"/>
        <v>#N/A</v>
      </c>
    </row>
    <row r="88" spans="1:12" ht="11.1" customHeight="1">
      <c r="A88" s="304"/>
      <c r="B88" s="616"/>
      <c r="C88" s="144">
        <v>71</v>
      </c>
      <c r="D88" s="145">
        <f>COUNTIF(②解答入力!E77:AR77,"=1")</f>
        <v>0</v>
      </c>
      <c r="E88" s="145">
        <f>COUNTIF(②解答入力!E77:AR77,"=2")</f>
        <v>0</v>
      </c>
      <c r="F88" s="145">
        <f>COUNTIF(②解答入力!E77:AR77,"=3")</f>
        <v>0</v>
      </c>
      <c r="G88" s="145">
        <f>COUNTIF(②解答入力!E77:AR77,"=4")</f>
        <v>0</v>
      </c>
      <c r="H88" s="145">
        <f>COUNTIF(②解答入力!E77:AR77,"=5")</f>
        <v>0</v>
      </c>
      <c r="I88" s="144">
        <f t="shared" si="10"/>
        <v>0</v>
      </c>
      <c r="J88" s="152">
        <f>②解答入力!D77</f>
        <v>0</v>
      </c>
      <c r="K88" s="145" t="e">
        <f>HLOOKUP(J88,$D$9:$H$146,80)</f>
        <v>#N/A</v>
      </c>
      <c r="L88" s="146" t="e">
        <f t="shared" si="11"/>
        <v>#N/A</v>
      </c>
    </row>
    <row r="89" spans="1:12" ht="11.1" customHeight="1">
      <c r="A89" s="304"/>
      <c r="B89" s="616"/>
      <c r="C89" s="144">
        <v>72</v>
      </c>
      <c r="D89" s="145">
        <f>COUNTIF(②解答入力!E78:AR78,"=1")</f>
        <v>0</v>
      </c>
      <c r="E89" s="145">
        <f>COUNTIF(②解答入力!E78:AR78,"=2")</f>
        <v>0</v>
      </c>
      <c r="F89" s="145">
        <f>COUNTIF(②解答入力!E78:AR78,"=3")</f>
        <v>0</v>
      </c>
      <c r="G89" s="145">
        <f>COUNTIF(②解答入力!E78:AR78,"=4")</f>
        <v>0</v>
      </c>
      <c r="H89" s="145">
        <f>COUNTIF(②解答入力!E78:AR78,"=5")</f>
        <v>0</v>
      </c>
      <c r="I89" s="144">
        <f t="shared" si="10"/>
        <v>0</v>
      </c>
      <c r="J89" s="152">
        <f>②解答入力!D78</f>
        <v>0</v>
      </c>
      <c r="K89" s="145" t="e">
        <f>HLOOKUP(J89,$D$9:$H$146,81)</f>
        <v>#N/A</v>
      </c>
      <c r="L89" s="146" t="e">
        <f t="shared" si="11"/>
        <v>#N/A</v>
      </c>
    </row>
    <row r="90" spans="1:12" ht="11.1" customHeight="1">
      <c r="A90" s="304"/>
      <c r="B90" s="616"/>
      <c r="C90" s="144">
        <v>73</v>
      </c>
      <c r="D90" s="145">
        <f>COUNTIF(②解答入力!E79:AR79,"=1")</f>
        <v>0</v>
      </c>
      <c r="E90" s="145">
        <f>COUNTIF(②解答入力!E79:AR79,"=2")</f>
        <v>0</v>
      </c>
      <c r="F90" s="145">
        <f>COUNTIF(②解答入力!E79:AR79,"=3")</f>
        <v>0</v>
      </c>
      <c r="G90" s="145">
        <f>COUNTIF(②解答入力!E79:AR79,"=4")</f>
        <v>0</v>
      </c>
      <c r="H90" s="145">
        <f>COUNTIF(②解答入力!E79:AR79,"=5")</f>
        <v>0</v>
      </c>
      <c r="I90" s="144">
        <f t="shared" si="10"/>
        <v>0</v>
      </c>
      <c r="J90" s="152">
        <f>②解答入力!D79</f>
        <v>0</v>
      </c>
      <c r="K90" s="145" t="e">
        <f>HLOOKUP(J90,$D$9:$H$146,82)</f>
        <v>#N/A</v>
      </c>
      <c r="L90" s="146" t="e">
        <f t="shared" si="11"/>
        <v>#N/A</v>
      </c>
    </row>
    <row r="91" spans="1:12" ht="11.1" customHeight="1" thickBot="1">
      <c r="A91" s="304"/>
      <c r="B91" s="617"/>
      <c r="C91" s="626" t="s">
        <v>38</v>
      </c>
      <c r="D91" s="627"/>
      <c r="E91" s="627"/>
      <c r="F91" s="627"/>
      <c r="G91" s="627"/>
      <c r="H91" s="628"/>
      <c r="I91" s="147">
        <f>SUM(I81:I90)</f>
        <v>0</v>
      </c>
      <c r="J91" s="148"/>
      <c r="K91" s="149" t="e">
        <f>SUM(K81:K90)</f>
        <v>#N/A</v>
      </c>
      <c r="L91" s="150" t="e">
        <f t="shared" si="11"/>
        <v>#N/A</v>
      </c>
    </row>
    <row r="92" spans="1:12" ht="11.1" customHeight="1">
      <c r="A92" s="619" t="s">
        <v>68</v>
      </c>
      <c r="B92" s="621" t="s">
        <v>85</v>
      </c>
      <c r="C92" s="142">
        <v>74</v>
      </c>
      <c r="D92" s="151">
        <f>COUNTIF(②解答入力!E80:AR80,"=1")</f>
        <v>0</v>
      </c>
      <c r="E92" s="222">
        <f>COUNTIF(②解答入力!E80:AR80,"=2")</f>
        <v>0</v>
      </c>
      <c r="F92" s="222">
        <f>COUNTIF(②解答入力!E80:AR80,"=3")</f>
        <v>0</v>
      </c>
      <c r="G92" s="222">
        <f>COUNTIF(②解答入力!E80:AR80,"=4")</f>
        <v>0</v>
      </c>
      <c r="H92" s="222">
        <f>COUNTIF(②解答入力!E80:AR80,"=5")</f>
        <v>0</v>
      </c>
      <c r="I92" s="142">
        <f>SUM(D92:H92)</f>
        <v>0</v>
      </c>
      <c r="J92" s="222">
        <f>②解答入力!D80</f>
        <v>0</v>
      </c>
      <c r="K92" s="222" t="e">
        <f>HLOOKUP(J92,$D$9:$H$146,84)</f>
        <v>#N/A</v>
      </c>
      <c r="L92" s="143" t="e">
        <f t="shared" si="11"/>
        <v>#N/A</v>
      </c>
    </row>
    <row r="93" spans="1:12" ht="11.1" customHeight="1">
      <c r="A93" s="619"/>
      <c r="B93" s="616"/>
      <c r="C93" s="144">
        <v>75</v>
      </c>
      <c r="D93" s="145">
        <f>COUNTIF(②解答入力!E81:AR81,"=1")</f>
        <v>0</v>
      </c>
      <c r="E93" s="145">
        <f>COUNTIF(②解答入力!E81:AR81,"=2")</f>
        <v>0</v>
      </c>
      <c r="F93" s="145">
        <f>COUNTIF(②解答入力!E81:AR81,"=3")</f>
        <v>0</v>
      </c>
      <c r="G93" s="145">
        <f>COUNTIF(②解答入力!E81:AR81,"=4")</f>
        <v>0</v>
      </c>
      <c r="H93" s="145">
        <f>COUNTIF(②解答入力!E81:AR81,"=5")</f>
        <v>0</v>
      </c>
      <c r="I93" s="144">
        <f>SUM(D93:H93)</f>
        <v>0</v>
      </c>
      <c r="J93" s="145">
        <f>②解答入力!D81</f>
        <v>0</v>
      </c>
      <c r="K93" s="145" t="e">
        <f>HLOOKUP(J93,$D$9:$H$146,85)</f>
        <v>#N/A</v>
      </c>
      <c r="L93" s="146" t="e">
        <f t="shared" si="11"/>
        <v>#N/A</v>
      </c>
    </row>
    <row r="94" spans="1:12" ht="11.1" customHeight="1">
      <c r="A94" s="619"/>
      <c r="B94" s="616"/>
      <c r="C94" s="144">
        <v>76</v>
      </c>
      <c r="D94" s="145">
        <f>COUNTIF(②解答入力!E82:AR82,"=1")</f>
        <v>0</v>
      </c>
      <c r="E94" s="145">
        <f>COUNTIF(②解答入力!E82:AR82,"=2")</f>
        <v>0</v>
      </c>
      <c r="F94" s="145">
        <f>COUNTIF(②解答入力!E82:AR82,"=3")</f>
        <v>0</v>
      </c>
      <c r="G94" s="145">
        <f>COUNTIF(②解答入力!E82:AR82,"=4")</f>
        <v>0</v>
      </c>
      <c r="H94" s="145">
        <f>COUNTIF(②解答入力!E82:AR82,"=5")</f>
        <v>0</v>
      </c>
      <c r="I94" s="144">
        <f>SUM(D94:H94)</f>
        <v>0</v>
      </c>
      <c r="J94" s="145">
        <f>②解答入力!D82</f>
        <v>0</v>
      </c>
      <c r="K94" s="145" t="e">
        <f>HLOOKUP(J94,$D$9:$H$146,86)</f>
        <v>#N/A</v>
      </c>
      <c r="L94" s="146" t="e">
        <f t="shared" si="11"/>
        <v>#N/A</v>
      </c>
    </row>
    <row r="95" spans="1:12" ht="11.1" customHeight="1">
      <c r="A95" s="619"/>
      <c r="B95" s="616"/>
      <c r="C95" s="203">
        <v>77</v>
      </c>
      <c r="D95" s="145">
        <f>COUNTIF(②解答入力!E83:AR83,"=1")</f>
        <v>0</v>
      </c>
      <c r="E95" s="145">
        <f>COUNTIF(②解答入力!E83:AR83,"=2")</f>
        <v>0</v>
      </c>
      <c r="F95" s="145">
        <f>COUNTIF(②解答入力!E83:AR83,"=3")</f>
        <v>0</v>
      </c>
      <c r="G95" s="145">
        <f>COUNTIF(②解答入力!E83:AR83,"=4")</f>
        <v>0</v>
      </c>
      <c r="H95" s="145">
        <f>COUNTIF(②解答入力!E83:AR83,"=5")</f>
        <v>0</v>
      </c>
      <c r="I95" s="203">
        <f>SUM(D95:H95)</f>
        <v>0</v>
      </c>
      <c r="J95" s="145">
        <f>②解答入力!D83</f>
        <v>0</v>
      </c>
      <c r="K95" s="145" t="e">
        <f>HLOOKUP(J95,$D$9:$H$146,87)</f>
        <v>#N/A</v>
      </c>
      <c r="L95" s="205" t="e">
        <f t="shared" si="11"/>
        <v>#N/A</v>
      </c>
    </row>
    <row r="96" spans="1:12" ht="11.1" customHeight="1">
      <c r="A96" s="619"/>
      <c r="B96" s="616"/>
      <c r="C96" s="144">
        <v>78</v>
      </c>
      <c r="D96" s="145">
        <f>COUNTIF(②解答入力!E84:AR84,"=1")</f>
        <v>0</v>
      </c>
      <c r="E96" s="145">
        <f>COUNTIF(②解答入力!E84:AR84,"=2")</f>
        <v>0</v>
      </c>
      <c r="F96" s="145">
        <f>COUNTIF(②解答入力!E84:AR84,"=3")</f>
        <v>0</v>
      </c>
      <c r="G96" s="145">
        <f>COUNTIF(②解答入力!E84:AR84,"=4")</f>
        <v>0</v>
      </c>
      <c r="H96" s="145">
        <f>COUNTIF(②解答入力!E84:AR84,"=5")</f>
        <v>0</v>
      </c>
      <c r="I96" s="144">
        <f t="shared" ref="I96:I102" si="12">SUM(D96:H96)</f>
        <v>0</v>
      </c>
      <c r="J96" s="145">
        <f>②解答入力!D84</f>
        <v>0</v>
      </c>
      <c r="K96" s="145" t="e">
        <f>HLOOKUP(J96,$D$9:$H$146,88)</f>
        <v>#N/A</v>
      </c>
      <c r="L96" s="146" t="e">
        <f t="shared" si="11"/>
        <v>#N/A</v>
      </c>
    </row>
    <row r="97" spans="1:12" ht="11.1" customHeight="1">
      <c r="A97" s="619"/>
      <c r="B97" s="616"/>
      <c r="C97" s="144">
        <v>79</v>
      </c>
      <c r="D97" s="145">
        <f>COUNTIF(②解答入力!E85:AR85,"=1")</f>
        <v>0</v>
      </c>
      <c r="E97" s="145">
        <f>COUNTIF(②解答入力!E85:AR85,"=2")</f>
        <v>0</v>
      </c>
      <c r="F97" s="145">
        <f>COUNTIF(②解答入力!E85:AR85,"=3")</f>
        <v>0</v>
      </c>
      <c r="G97" s="145">
        <f>COUNTIF(②解答入力!E85:AR85,"=4")</f>
        <v>0</v>
      </c>
      <c r="H97" s="145">
        <f>COUNTIF(②解答入力!E85:AR85,"=5")</f>
        <v>0</v>
      </c>
      <c r="I97" s="144">
        <f t="shared" si="12"/>
        <v>0</v>
      </c>
      <c r="J97" s="145">
        <f>②解答入力!D85</f>
        <v>0</v>
      </c>
      <c r="K97" s="145" t="e">
        <f>HLOOKUP(J97,$D$9:$H$146,89)</f>
        <v>#N/A</v>
      </c>
      <c r="L97" s="146" t="e">
        <f t="shared" si="11"/>
        <v>#N/A</v>
      </c>
    </row>
    <row r="98" spans="1:12" ht="11.1" customHeight="1" thickBot="1">
      <c r="A98" s="619"/>
      <c r="B98" s="617"/>
      <c r="C98" s="626" t="s">
        <v>38</v>
      </c>
      <c r="D98" s="627"/>
      <c r="E98" s="627"/>
      <c r="F98" s="627"/>
      <c r="G98" s="627"/>
      <c r="H98" s="628"/>
      <c r="I98" s="147">
        <f>SUM(I92:I97)</f>
        <v>0</v>
      </c>
      <c r="J98" s="148"/>
      <c r="K98" s="149" t="e">
        <f>SUM(K92:K97)</f>
        <v>#N/A</v>
      </c>
      <c r="L98" s="150" t="e">
        <f>K98/I98</f>
        <v>#N/A</v>
      </c>
    </row>
    <row r="99" spans="1:12" ht="11.1" customHeight="1">
      <c r="A99" s="619"/>
      <c r="B99" s="621" t="s">
        <v>86</v>
      </c>
      <c r="C99" s="144">
        <v>80</v>
      </c>
      <c r="D99" s="145">
        <f>COUNTIF(②解答入力!E86:AR86,"=1")</f>
        <v>0</v>
      </c>
      <c r="E99" s="145">
        <f>COUNTIF(②解答入力!E86:AR86,"=2")</f>
        <v>0</v>
      </c>
      <c r="F99" s="145">
        <f>COUNTIF(②解答入力!E86:AR86,"=3")</f>
        <v>0</v>
      </c>
      <c r="G99" s="145">
        <f>COUNTIF(②解答入力!E86:AR86,"=4")</f>
        <v>0</v>
      </c>
      <c r="H99" s="145">
        <f>COUNTIF(②解答入力!E86:AR86,"=5")</f>
        <v>0</v>
      </c>
      <c r="I99" s="144">
        <f t="shared" si="12"/>
        <v>0</v>
      </c>
      <c r="J99" s="145">
        <f>②解答入力!D86</f>
        <v>0</v>
      </c>
      <c r="K99" s="145" t="e">
        <f>HLOOKUP(J99,$D$9:$H$146,91)</f>
        <v>#N/A</v>
      </c>
      <c r="L99" s="146" t="e">
        <f t="shared" si="11"/>
        <v>#N/A</v>
      </c>
    </row>
    <row r="100" spans="1:12" ht="11.1" customHeight="1">
      <c r="A100" s="619"/>
      <c r="B100" s="616"/>
      <c r="C100" s="144">
        <v>81</v>
      </c>
      <c r="D100" s="145">
        <f>COUNTIF(②解答入力!E87:AR87,"=1")</f>
        <v>0</v>
      </c>
      <c r="E100" s="145">
        <f>COUNTIF(②解答入力!E87:AR87,"=2")</f>
        <v>0</v>
      </c>
      <c r="F100" s="145">
        <f>COUNTIF(②解答入力!E87:AR87,"=3")</f>
        <v>0</v>
      </c>
      <c r="G100" s="145">
        <f>COUNTIF(②解答入力!E87:AR87,"=4")</f>
        <v>0</v>
      </c>
      <c r="H100" s="145">
        <f>COUNTIF(②解答入力!E87:AR87,"=5")</f>
        <v>0</v>
      </c>
      <c r="I100" s="144">
        <f t="shared" si="12"/>
        <v>0</v>
      </c>
      <c r="J100" s="145">
        <f>②解答入力!D87</f>
        <v>0</v>
      </c>
      <c r="K100" s="145" t="e">
        <f>HLOOKUP(J100,$D$9:$H$146,92)</f>
        <v>#N/A</v>
      </c>
      <c r="L100" s="146" t="e">
        <f t="shared" si="11"/>
        <v>#N/A</v>
      </c>
    </row>
    <row r="101" spans="1:12" ht="11.1" customHeight="1">
      <c r="A101" s="619"/>
      <c r="B101" s="616"/>
      <c r="C101" s="144">
        <v>82</v>
      </c>
      <c r="D101" s="145">
        <f>COUNTIF(②解答入力!E88:AR88,"=1")</f>
        <v>0</v>
      </c>
      <c r="E101" s="145">
        <f>COUNTIF(②解答入力!E88:AR88,"=2")</f>
        <v>0</v>
      </c>
      <c r="F101" s="145">
        <f>COUNTIF(②解答入力!E88:AR88,"=3")</f>
        <v>0</v>
      </c>
      <c r="G101" s="145">
        <f>COUNTIF(②解答入力!E88:AR88,"=4")</f>
        <v>0</v>
      </c>
      <c r="H101" s="145">
        <f>COUNTIF(②解答入力!E88:AR88,"=5")</f>
        <v>0</v>
      </c>
      <c r="I101" s="203">
        <f t="shared" si="12"/>
        <v>0</v>
      </c>
      <c r="J101" s="145">
        <f>②解答入力!D88</f>
        <v>0</v>
      </c>
      <c r="K101" s="145" t="e">
        <f>HLOOKUP(J101,$D$9:$H$146,93)</f>
        <v>#N/A</v>
      </c>
      <c r="L101" s="205" t="e">
        <f t="shared" si="11"/>
        <v>#N/A</v>
      </c>
    </row>
    <row r="102" spans="1:12" ht="11.1" customHeight="1">
      <c r="A102" s="619"/>
      <c r="B102" s="616"/>
      <c r="C102" s="144">
        <v>83</v>
      </c>
      <c r="D102" s="145">
        <f>COUNTIF(②解答入力!E89:AR89,"=1")</f>
        <v>0</v>
      </c>
      <c r="E102" s="145">
        <f>COUNTIF(②解答入力!E89:AR89,"=2")</f>
        <v>0</v>
      </c>
      <c r="F102" s="145">
        <f>COUNTIF(②解答入力!E89:AR89,"=3")</f>
        <v>0</v>
      </c>
      <c r="G102" s="145">
        <f>COUNTIF(②解答入力!E89:AR89,"=4")</f>
        <v>0</v>
      </c>
      <c r="H102" s="145">
        <f>COUNTIF(②解答入力!E89:AR89,"=5")</f>
        <v>0</v>
      </c>
      <c r="I102" s="144">
        <f t="shared" si="12"/>
        <v>0</v>
      </c>
      <c r="J102" s="145">
        <f>②解答入力!D89</f>
        <v>0</v>
      </c>
      <c r="K102" s="145" t="e">
        <f>HLOOKUP(J102,$D$9:$H$146,94)</f>
        <v>#N/A</v>
      </c>
      <c r="L102" s="146" t="e">
        <f t="shared" si="11"/>
        <v>#N/A</v>
      </c>
    </row>
    <row r="103" spans="1:12" ht="11.1" customHeight="1">
      <c r="A103" s="619"/>
      <c r="B103" s="616"/>
      <c r="C103" s="144">
        <v>84</v>
      </c>
      <c r="D103" s="145">
        <f>COUNTIF(②解答入力!E90:AR90,"=1")</f>
        <v>0</v>
      </c>
      <c r="E103" s="145">
        <f>COUNTIF(②解答入力!E90:AR90,"=2")</f>
        <v>0</v>
      </c>
      <c r="F103" s="145">
        <f>COUNTIF(②解答入力!E90:AR90,"=3")</f>
        <v>0</v>
      </c>
      <c r="G103" s="145">
        <f>COUNTIF(②解答入力!E90:AR90,"=4")</f>
        <v>0</v>
      </c>
      <c r="H103" s="145">
        <f>COUNTIF(②解答入力!E90:AR90,"=5")</f>
        <v>0</v>
      </c>
      <c r="I103" s="156">
        <f t="shared" ref="I103:I113" si="13">SUM(D103:H103)</f>
        <v>0</v>
      </c>
      <c r="J103" s="145">
        <f>②解答入力!D90</f>
        <v>0</v>
      </c>
      <c r="K103" s="145" t="e">
        <f>HLOOKUP(J103,$D$9:$H$146,95)</f>
        <v>#N/A</v>
      </c>
      <c r="L103" s="157" t="e">
        <f t="shared" si="11"/>
        <v>#N/A</v>
      </c>
    </row>
    <row r="104" spans="1:12" ht="11.1" customHeight="1">
      <c r="A104" s="619"/>
      <c r="B104" s="616"/>
      <c r="C104" s="144">
        <v>85</v>
      </c>
      <c r="D104" s="145">
        <f>COUNTIF(②解答入力!E91:AR91,"=1")</f>
        <v>0</v>
      </c>
      <c r="E104" s="145">
        <f>COUNTIF(②解答入力!E91:AR91,"=2")</f>
        <v>0</v>
      </c>
      <c r="F104" s="145">
        <f>COUNTIF(②解答入力!E91:AR91,"=3")</f>
        <v>0</v>
      </c>
      <c r="G104" s="145">
        <f>COUNTIF(②解答入力!E91:AR91,"=4")</f>
        <v>0</v>
      </c>
      <c r="H104" s="145">
        <f>COUNTIF(②解答入力!E91:AR91,"=5")</f>
        <v>0</v>
      </c>
      <c r="I104" s="144">
        <f t="shared" si="13"/>
        <v>0</v>
      </c>
      <c r="J104" s="145">
        <f>②解答入力!D91</f>
        <v>0</v>
      </c>
      <c r="K104" s="145" t="e">
        <f>HLOOKUP(J104,$D$9:$H$146,96)</f>
        <v>#N/A</v>
      </c>
      <c r="L104" s="146" t="e">
        <f t="shared" si="11"/>
        <v>#N/A</v>
      </c>
    </row>
    <row r="105" spans="1:12" ht="11.1" customHeight="1">
      <c r="A105" s="619"/>
      <c r="B105" s="616"/>
      <c r="C105" s="144">
        <v>86</v>
      </c>
      <c r="D105" s="145">
        <f>COUNTIF(②解答入力!E92:AR92,"=1")</f>
        <v>0</v>
      </c>
      <c r="E105" s="145">
        <f>COUNTIF(②解答入力!E92:AR92,"=2")</f>
        <v>0</v>
      </c>
      <c r="F105" s="145">
        <f>COUNTIF(②解答入力!E92:AR92,"=3")</f>
        <v>0</v>
      </c>
      <c r="G105" s="145">
        <f>COUNTIF(②解答入力!E92:AR92,"=4")</f>
        <v>0</v>
      </c>
      <c r="H105" s="145">
        <f>COUNTIF(②解答入力!E92:AR92,"=5")</f>
        <v>0</v>
      </c>
      <c r="I105" s="144">
        <f t="shared" si="13"/>
        <v>0</v>
      </c>
      <c r="J105" s="145">
        <f>②解答入力!D92</f>
        <v>0</v>
      </c>
      <c r="K105" s="145" t="e">
        <f>HLOOKUP(J105,$D$9:$H$146,97)</f>
        <v>#N/A</v>
      </c>
      <c r="L105" s="146" t="e">
        <f t="shared" si="11"/>
        <v>#N/A</v>
      </c>
    </row>
    <row r="106" spans="1:12" ht="11.1" customHeight="1">
      <c r="A106" s="619"/>
      <c r="B106" s="616"/>
      <c r="C106" s="144">
        <v>87</v>
      </c>
      <c r="D106" s="145">
        <f>COUNTIF(②解答入力!E93:AR93,"=1")</f>
        <v>0</v>
      </c>
      <c r="E106" s="145">
        <f>COUNTIF(②解答入力!E93:AR93,"=2")</f>
        <v>0</v>
      </c>
      <c r="F106" s="145">
        <f>COUNTIF(②解答入力!E93:AR93,"=3")</f>
        <v>0</v>
      </c>
      <c r="G106" s="145">
        <f>COUNTIF(②解答入力!E93:AR93,"=4")</f>
        <v>0</v>
      </c>
      <c r="H106" s="145">
        <f>COUNTIF(②解答入力!E93:AR93,"=5")</f>
        <v>0</v>
      </c>
      <c r="I106" s="144">
        <f t="shared" si="13"/>
        <v>0</v>
      </c>
      <c r="J106" s="145">
        <f>②解答入力!D93</f>
        <v>0</v>
      </c>
      <c r="K106" s="145" t="e">
        <f>HLOOKUP(J106,$D$9:$H$146,98)</f>
        <v>#N/A</v>
      </c>
      <c r="L106" s="146" t="e">
        <f t="shared" si="11"/>
        <v>#N/A</v>
      </c>
    </row>
    <row r="107" spans="1:12" ht="11.1" customHeight="1">
      <c r="A107" s="619"/>
      <c r="B107" s="616"/>
      <c r="C107" s="144">
        <v>88</v>
      </c>
      <c r="D107" s="145">
        <f>COUNTIF(②解答入力!E94:AR94,"=1")</f>
        <v>0</v>
      </c>
      <c r="E107" s="145">
        <f>COUNTIF(②解答入力!E94:AR94,"=2")</f>
        <v>0</v>
      </c>
      <c r="F107" s="145">
        <f>COUNTIF(②解答入力!E94:AR94,"=3")</f>
        <v>0</v>
      </c>
      <c r="G107" s="145">
        <f>COUNTIF(②解答入力!E94:AR94,"=4")</f>
        <v>0</v>
      </c>
      <c r="H107" s="145">
        <f>COUNTIF(②解答入力!E94:AR94,"=5")</f>
        <v>0</v>
      </c>
      <c r="I107" s="144">
        <f t="shared" si="13"/>
        <v>0</v>
      </c>
      <c r="J107" s="145">
        <f>②解答入力!D94</f>
        <v>0</v>
      </c>
      <c r="K107" s="145" t="e">
        <f>HLOOKUP(J107,$D$9:$H$146,99)</f>
        <v>#N/A</v>
      </c>
      <c r="L107" s="146" t="e">
        <f t="shared" si="11"/>
        <v>#N/A</v>
      </c>
    </row>
    <row r="108" spans="1:12" ht="11.1" customHeight="1">
      <c r="A108" s="619"/>
      <c r="B108" s="616"/>
      <c r="C108" s="144">
        <v>89</v>
      </c>
      <c r="D108" s="145">
        <f>COUNTIF(②解答入力!E95:AR95,"=1")</f>
        <v>0</v>
      </c>
      <c r="E108" s="145">
        <f>COUNTIF(②解答入力!E95:AR95,"=2")</f>
        <v>0</v>
      </c>
      <c r="F108" s="145">
        <f>COUNTIF(②解答入力!E95:AR95,"=3")</f>
        <v>0</v>
      </c>
      <c r="G108" s="145">
        <f>COUNTIF(②解答入力!E95:AR95,"=4")</f>
        <v>0</v>
      </c>
      <c r="H108" s="145">
        <f>COUNTIF(②解答入力!E95:AR95,"=5")</f>
        <v>0</v>
      </c>
      <c r="I108" s="144">
        <f t="shared" si="13"/>
        <v>0</v>
      </c>
      <c r="J108" s="145">
        <f>②解答入力!D95</f>
        <v>0</v>
      </c>
      <c r="K108" s="145" t="e">
        <f>HLOOKUP(J108,$D$9:$H$146,100)</f>
        <v>#N/A</v>
      </c>
      <c r="L108" s="146" t="e">
        <f t="shared" ref="L108:L140" si="14">K108/I108</f>
        <v>#N/A</v>
      </c>
    </row>
    <row r="109" spans="1:12" ht="11.1" customHeight="1">
      <c r="A109" s="619"/>
      <c r="B109" s="616"/>
      <c r="C109" s="144">
        <v>90</v>
      </c>
      <c r="D109" s="145">
        <f>COUNTIF(②解答入力!E96:AR96,"=1")</f>
        <v>0</v>
      </c>
      <c r="E109" s="145">
        <f>COUNTIF(②解答入力!E96:AR96,"=2")</f>
        <v>0</v>
      </c>
      <c r="F109" s="145">
        <f>COUNTIF(②解答入力!E96:AR96,"=3")</f>
        <v>0</v>
      </c>
      <c r="G109" s="145">
        <f>COUNTIF(②解答入力!E96:AR96,"=4")</f>
        <v>0</v>
      </c>
      <c r="H109" s="145">
        <f>COUNTIF(②解答入力!E96:AR96,"=5")</f>
        <v>0</v>
      </c>
      <c r="I109" s="144">
        <f t="shared" si="13"/>
        <v>0</v>
      </c>
      <c r="J109" s="145">
        <f>②解答入力!D96</f>
        <v>0</v>
      </c>
      <c r="K109" s="145" t="e">
        <f>HLOOKUP(J109,$D$9:$H$146,101)</f>
        <v>#N/A</v>
      </c>
      <c r="L109" s="146" t="e">
        <f t="shared" si="14"/>
        <v>#N/A</v>
      </c>
    </row>
    <row r="110" spans="1:12" ht="11.1" customHeight="1">
      <c r="A110" s="619"/>
      <c r="B110" s="616"/>
      <c r="C110" s="144">
        <v>91</v>
      </c>
      <c r="D110" s="145">
        <f>COUNTIF(②解答入力!E97:AR97,"=1")</f>
        <v>0</v>
      </c>
      <c r="E110" s="145">
        <f>COUNTIF(②解答入力!E97:AR97,"=2")</f>
        <v>0</v>
      </c>
      <c r="F110" s="145">
        <f>COUNTIF(②解答入力!E97:AR97,"=3")</f>
        <v>0</v>
      </c>
      <c r="G110" s="145">
        <f>COUNTIF(②解答入力!E97:AR97,"=4")</f>
        <v>0</v>
      </c>
      <c r="H110" s="145">
        <f>COUNTIF(②解答入力!E97:AR97,"=5")</f>
        <v>0</v>
      </c>
      <c r="I110" s="144">
        <f t="shared" si="13"/>
        <v>0</v>
      </c>
      <c r="J110" s="145">
        <f>②解答入力!D97</f>
        <v>0</v>
      </c>
      <c r="K110" s="145" t="e">
        <f>HLOOKUP(J110,$D$9:$H$146,102)</f>
        <v>#N/A</v>
      </c>
      <c r="L110" s="146" t="e">
        <f t="shared" si="14"/>
        <v>#N/A</v>
      </c>
    </row>
    <row r="111" spans="1:12" ht="11.1" customHeight="1">
      <c r="A111" s="619"/>
      <c r="B111" s="616"/>
      <c r="C111" s="144">
        <v>92</v>
      </c>
      <c r="D111" s="145">
        <f>COUNTIF(②解答入力!E98:AR98,"=1")</f>
        <v>0</v>
      </c>
      <c r="E111" s="145">
        <f>COUNTIF(②解答入力!E98:AR98,"=2")</f>
        <v>0</v>
      </c>
      <c r="F111" s="145">
        <f>COUNTIF(②解答入力!E98:AR98,"=3")</f>
        <v>0</v>
      </c>
      <c r="G111" s="145">
        <f>COUNTIF(②解答入力!E98:AR98,"=4")</f>
        <v>0</v>
      </c>
      <c r="H111" s="145">
        <f>COUNTIF(②解答入力!E98:AR98,"=5")</f>
        <v>0</v>
      </c>
      <c r="I111" s="144">
        <f t="shared" si="13"/>
        <v>0</v>
      </c>
      <c r="J111" s="145">
        <f>②解答入力!D98</f>
        <v>0</v>
      </c>
      <c r="K111" s="145" t="e">
        <f>HLOOKUP(J111,$D$9:$H$146,103)</f>
        <v>#N/A</v>
      </c>
      <c r="L111" s="146" t="e">
        <f t="shared" si="14"/>
        <v>#N/A</v>
      </c>
    </row>
    <row r="112" spans="1:12" ht="11.1" customHeight="1">
      <c r="A112" s="619"/>
      <c r="B112" s="616"/>
      <c r="C112" s="144">
        <v>93</v>
      </c>
      <c r="D112" s="145">
        <f>COUNTIF(②解答入力!E99:AR99,"=1")</f>
        <v>0</v>
      </c>
      <c r="E112" s="145">
        <f>COUNTIF(②解答入力!E99:AR99,"=2")</f>
        <v>0</v>
      </c>
      <c r="F112" s="145">
        <f>COUNTIF(②解答入力!E99:AR99,"=3")</f>
        <v>0</v>
      </c>
      <c r="G112" s="145">
        <f>COUNTIF(②解答入力!E99:AR99,"=4")</f>
        <v>0</v>
      </c>
      <c r="H112" s="145">
        <f>COUNTIF(②解答入力!E99:AR99,"=5")</f>
        <v>0</v>
      </c>
      <c r="I112" s="203">
        <f t="shared" si="13"/>
        <v>0</v>
      </c>
      <c r="J112" s="145">
        <f>②解答入力!D99</f>
        <v>0</v>
      </c>
      <c r="K112" s="145" t="e">
        <f>HLOOKUP(J112,$D$9:$H$146,104)</f>
        <v>#N/A</v>
      </c>
      <c r="L112" s="205" t="e">
        <f t="shared" si="14"/>
        <v>#N/A</v>
      </c>
    </row>
    <row r="113" spans="1:12" ht="11.1" customHeight="1">
      <c r="A113" s="619"/>
      <c r="B113" s="616"/>
      <c r="C113" s="144">
        <v>94</v>
      </c>
      <c r="D113" s="145">
        <f>COUNTIF(②解答入力!E100:AR100,"=1")</f>
        <v>0</v>
      </c>
      <c r="E113" s="145">
        <f>COUNTIF(②解答入力!E100:AR100,"=2")</f>
        <v>0</v>
      </c>
      <c r="F113" s="145">
        <f>COUNTIF(②解答入力!E100:AR100,"=3")</f>
        <v>0</v>
      </c>
      <c r="G113" s="145">
        <f>COUNTIF(②解答入力!E100:AR100,"=4")</f>
        <v>0</v>
      </c>
      <c r="H113" s="145">
        <f>COUNTIF(②解答入力!E100:AR100,"=5")</f>
        <v>0</v>
      </c>
      <c r="I113" s="144">
        <f t="shared" si="13"/>
        <v>0</v>
      </c>
      <c r="J113" s="145">
        <f>②解答入力!D100</f>
        <v>0</v>
      </c>
      <c r="K113" s="145" t="e">
        <f>HLOOKUP(J113,$D$9:$H$146,105)</f>
        <v>#N/A</v>
      </c>
      <c r="L113" s="146" t="e">
        <f t="shared" si="14"/>
        <v>#N/A</v>
      </c>
    </row>
    <row r="114" spans="1:12" ht="11.1" customHeight="1">
      <c r="A114" s="619"/>
      <c r="B114" s="616"/>
      <c r="C114" s="144">
        <v>95</v>
      </c>
      <c r="D114" s="145">
        <f>COUNTIF(②解答入力!E101:AR101,"=1")</f>
        <v>0</v>
      </c>
      <c r="E114" s="145">
        <f>COUNTIF(②解答入力!E101:AR101,"=2")</f>
        <v>0</v>
      </c>
      <c r="F114" s="145">
        <f>COUNTIF(②解答入力!E101:AR101,"=3")</f>
        <v>0</v>
      </c>
      <c r="G114" s="145">
        <f>COUNTIF(②解答入力!E101:AR101,"=4")</f>
        <v>0</v>
      </c>
      <c r="H114" s="145">
        <f>COUNTIF(②解答入力!E101:AR101,"=5")</f>
        <v>0</v>
      </c>
      <c r="I114" s="156">
        <f t="shared" ref="I114:I122" si="15">SUM(D114:H114)</f>
        <v>0</v>
      </c>
      <c r="J114" s="145">
        <f>②解答入力!D101</f>
        <v>0</v>
      </c>
      <c r="K114" s="145" t="e">
        <f>HLOOKUP(J114,$D$9:$H$146,106)</f>
        <v>#N/A</v>
      </c>
      <c r="L114" s="157" t="e">
        <f t="shared" si="14"/>
        <v>#N/A</v>
      </c>
    </row>
    <row r="115" spans="1:12" ht="11.1" customHeight="1">
      <c r="A115" s="619"/>
      <c r="B115" s="616"/>
      <c r="C115" s="144">
        <v>96</v>
      </c>
      <c r="D115" s="145">
        <f>COUNTIF(②解答入力!E102:AR102,"=1")</f>
        <v>0</v>
      </c>
      <c r="E115" s="145">
        <f>COUNTIF(②解答入力!E102:AR102,"=2")</f>
        <v>0</v>
      </c>
      <c r="F115" s="145">
        <f>COUNTIF(②解答入力!E102:AR102,"=3")</f>
        <v>0</v>
      </c>
      <c r="G115" s="145">
        <f>COUNTIF(②解答入力!E102:AR102,"=4")</f>
        <v>0</v>
      </c>
      <c r="H115" s="145">
        <f>COUNTIF(②解答入力!E102:AR102,"=5")</f>
        <v>0</v>
      </c>
      <c r="I115" s="144">
        <f t="shared" si="15"/>
        <v>0</v>
      </c>
      <c r="J115" s="145">
        <f>②解答入力!D102</f>
        <v>0</v>
      </c>
      <c r="K115" s="145" t="e">
        <f>HLOOKUP(J115,$D$9:$H$146,107)</f>
        <v>#N/A</v>
      </c>
      <c r="L115" s="146" t="e">
        <f t="shared" si="14"/>
        <v>#N/A</v>
      </c>
    </row>
    <row r="116" spans="1:12" ht="11.1" customHeight="1">
      <c r="A116" s="619"/>
      <c r="B116" s="616"/>
      <c r="C116" s="144">
        <v>97</v>
      </c>
      <c r="D116" s="145">
        <f>COUNTIF(②解答入力!E103:AR103,"=1")</f>
        <v>0</v>
      </c>
      <c r="E116" s="145">
        <f>COUNTIF(②解答入力!E103:AR103,"=2")</f>
        <v>0</v>
      </c>
      <c r="F116" s="145">
        <f>COUNTIF(②解答入力!E103:AR103,"=3")</f>
        <v>0</v>
      </c>
      <c r="G116" s="145">
        <f>COUNTIF(②解答入力!E103:AR103,"=4")</f>
        <v>0</v>
      </c>
      <c r="H116" s="145">
        <f>COUNTIF(②解答入力!E103:AR103,"=5")</f>
        <v>0</v>
      </c>
      <c r="I116" s="144">
        <f t="shared" si="15"/>
        <v>0</v>
      </c>
      <c r="J116" s="145">
        <f>②解答入力!D103</f>
        <v>0</v>
      </c>
      <c r="K116" s="145" t="e">
        <f>HLOOKUP(J116,$D$9:$H$146,108)</f>
        <v>#N/A</v>
      </c>
      <c r="L116" s="146" t="e">
        <f t="shared" si="14"/>
        <v>#N/A</v>
      </c>
    </row>
    <row r="117" spans="1:12" ht="11.1" customHeight="1">
      <c r="A117" s="619"/>
      <c r="B117" s="616"/>
      <c r="C117" s="144">
        <v>98</v>
      </c>
      <c r="D117" s="145">
        <f>COUNTIF(②解答入力!E104:AR104,"=1")</f>
        <v>0</v>
      </c>
      <c r="E117" s="145">
        <f>COUNTIF(②解答入力!E104:AR104,"=2")</f>
        <v>0</v>
      </c>
      <c r="F117" s="145">
        <f>COUNTIF(②解答入力!E104:AR104,"=3")</f>
        <v>0</v>
      </c>
      <c r="G117" s="145">
        <f>COUNTIF(②解答入力!E104:AR104,"=4")</f>
        <v>0</v>
      </c>
      <c r="H117" s="145">
        <f>COUNTIF(②解答入力!E104:AR104,"=5")</f>
        <v>0</v>
      </c>
      <c r="I117" s="144">
        <f t="shared" si="15"/>
        <v>0</v>
      </c>
      <c r="J117" s="145">
        <f>②解答入力!D104</f>
        <v>0</v>
      </c>
      <c r="K117" s="145" t="e">
        <f>HLOOKUP(J117,$D$9:$H$146,109)</f>
        <v>#N/A</v>
      </c>
      <c r="L117" s="146" t="e">
        <f t="shared" si="14"/>
        <v>#N/A</v>
      </c>
    </row>
    <row r="118" spans="1:12" ht="11.1" customHeight="1">
      <c r="A118" s="619"/>
      <c r="B118" s="616"/>
      <c r="C118" s="144">
        <v>99</v>
      </c>
      <c r="D118" s="145">
        <f>COUNTIF(②解答入力!E105:AR105,"=1")</f>
        <v>0</v>
      </c>
      <c r="E118" s="145">
        <f>COUNTIF(②解答入力!E105:AR105,"=2")</f>
        <v>0</v>
      </c>
      <c r="F118" s="145">
        <f>COUNTIF(②解答入力!E105:AR105,"=3")</f>
        <v>0</v>
      </c>
      <c r="G118" s="145">
        <f>COUNTIF(②解答入力!E105:AR105,"=4")</f>
        <v>0</v>
      </c>
      <c r="H118" s="145">
        <f>COUNTIF(②解答入力!E105:AR105,"=5")</f>
        <v>0</v>
      </c>
      <c r="I118" s="144">
        <f t="shared" si="15"/>
        <v>0</v>
      </c>
      <c r="J118" s="145">
        <f>②解答入力!D105</f>
        <v>0</v>
      </c>
      <c r="K118" s="145" t="e">
        <f>HLOOKUP(J118,$D$9:$H$146,110)</f>
        <v>#N/A</v>
      </c>
      <c r="L118" s="146" t="e">
        <f t="shared" si="14"/>
        <v>#N/A</v>
      </c>
    </row>
    <row r="119" spans="1:12" ht="11.1" customHeight="1">
      <c r="A119" s="619"/>
      <c r="B119" s="616"/>
      <c r="C119" s="144">
        <v>100</v>
      </c>
      <c r="D119" s="145">
        <f>COUNTIF(②解答入力!E106:AR106,"=1")</f>
        <v>0</v>
      </c>
      <c r="E119" s="145">
        <f>COUNTIF(②解答入力!E106:AR106,"=2")</f>
        <v>0</v>
      </c>
      <c r="F119" s="145">
        <f>COUNTIF(②解答入力!E106:AR106,"=3")</f>
        <v>0</v>
      </c>
      <c r="G119" s="145">
        <f>COUNTIF(②解答入力!E106:AR106,"=4")</f>
        <v>0</v>
      </c>
      <c r="H119" s="145">
        <f>COUNTIF(②解答入力!E106:AR106,"=5")</f>
        <v>0</v>
      </c>
      <c r="I119" s="144">
        <f t="shared" si="15"/>
        <v>0</v>
      </c>
      <c r="J119" s="145">
        <f>②解答入力!D106</f>
        <v>0</v>
      </c>
      <c r="K119" s="145" t="e">
        <f>HLOOKUP(J119,$D$9:$H$146,111)</f>
        <v>#N/A</v>
      </c>
      <c r="L119" s="146" t="e">
        <f t="shared" si="14"/>
        <v>#N/A</v>
      </c>
    </row>
    <row r="120" spans="1:12" ht="11.1" customHeight="1">
      <c r="A120" s="619"/>
      <c r="B120" s="616"/>
      <c r="C120" s="144">
        <v>101</v>
      </c>
      <c r="D120" s="145">
        <f>COUNTIF(②解答入力!E107:AR107,"=1")</f>
        <v>0</v>
      </c>
      <c r="E120" s="145">
        <f>COUNTIF(②解答入力!E107:AR107,"=2")</f>
        <v>0</v>
      </c>
      <c r="F120" s="145">
        <f>COUNTIF(②解答入力!E107:AR107,"=3")</f>
        <v>0</v>
      </c>
      <c r="G120" s="145">
        <f>COUNTIF(②解答入力!E107:AR107,"=4")</f>
        <v>0</v>
      </c>
      <c r="H120" s="145">
        <f>COUNTIF(②解答入力!E107:AR107,"=5")</f>
        <v>0</v>
      </c>
      <c r="I120" s="144">
        <f t="shared" si="15"/>
        <v>0</v>
      </c>
      <c r="J120" s="145">
        <f>②解答入力!D107</f>
        <v>0</v>
      </c>
      <c r="K120" s="145" t="e">
        <f>HLOOKUP(J120,$D$9:$H$146,112)</f>
        <v>#N/A</v>
      </c>
      <c r="L120" s="146" t="e">
        <f t="shared" si="14"/>
        <v>#N/A</v>
      </c>
    </row>
    <row r="121" spans="1:12" ht="11.1" customHeight="1">
      <c r="A121" s="619"/>
      <c r="B121" s="616"/>
      <c r="C121" s="144">
        <v>102</v>
      </c>
      <c r="D121" s="145">
        <f>COUNTIF(②解答入力!E108:AR108,"=1")</f>
        <v>0</v>
      </c>
      <c r="E121" s="145">
        <f>COUNTIF(②解答入力!E108:AR108,"=2")</f>
        <v>0</v>
      </c>
      <c r="F121" s="145">
        <f>COUNTIF(②解答入力!E108:AR108,"=3")</f>
        <v>0</v>
      </c>
      <c r="G121" s="145">
        <f>COUNTIF(②解答入力!E108:AR108,"=4")</f>
        <v>0</v>
      </c>
      <c r="H121" s="145">
        <f>COUNTIF(②解答入力!E108:AR108,"=5")</f>
        <v>0</v>
      </c>
      <c r="I121" s="203">
        <f t="shared" si="15"/>
        <v>0</v>
      </c>
      <c r="J121" s="145">
        <f>②解答入力!D108</f>
        <v>0</v>
      </c>
      <c r="K121" s="145" t="e">
        <f>HLOOKUP(J121,$D$9:$H$146,113)</f>
        <v>#N/A</v>
      </c>
      <c r="L121" s="205" t="e">
        <f t="shared" si="14"/>
        <v>#N/A</v>
      </c>
    </row>
    <row r="122" spans="1:12" ht="11.1" customHeight="1">
      <c r="A122" s="619"/>
      <c r="B122" s="616"/>
      <c r="C122" s="144">
        <v>103</v>
      </c>
      <c r="D122" s="145">
        <f>COUNTIF(②解答入力!E109:AR109,"=1")</f>
        <v>0</v>
      </c>
      <c r="E122" s="145">
        <f>COUNTIF(②解答入力!E109:AR109,"=2")</f>
        <v>0</v>
      </c>
      <c r="F122" s="145">
        <f>COUNTIF(②解答入力!E109:AR109,"=3")</f>
        <v>0</v>
      </c>
      <c r="G122" s="145">
        <f>COUNTIF(②解答入力!E109:AR109,"=4")</f>
        <v>0</v>
      </c>
      <c r="H122" s="145">
        <f>COUNTIF(②解答入力!E109:AR109,"=5")</f>
        <v>0</v>
      </c>
      <c r="I122" s="144">
        <f t="shared" si="15"/>
        <v>0</v>
      </c>
      <c r="J122" s="145">
        <f>②解答入力!D109</f>
        <v>0</v>
      </c>
      <c r="K122" s="145" t="e">
        <f>HLOOKUP(J122,$D$9:$H$146,114)</f>
        <v>#N/A</v>
      </c>
      <c r="L122" s="146" t="e">
        <f t="shared" si="14"/>
        <v>#N/A</v>
      </c>
    </row>
    <row r="123" spans="1:12" ht="11.1" customHeight="1">
      <c r="A123" s="619"/>
      <c r="B123" s="616"/>
      <c r="C123" s="144">
        <v>104</v>
      </c>
      <c r="D123" s="145">
        <f>COUNTIF(②解答入力!E110:AR110,"=1")</f>
        <v>0</v>
      </c>
      <c r="E123" s="145">
        <f>COUNTIF(②解答入力!E110:AR110,"=2")</f>
        <v>0</v>
      </c>
      <c r="F123" s="145">
        <f>COUNTIF(②解答入力!E110:AR110,"=3")</f>
        <v>0</v>
      </c>
      <c r="G123" s="145">
        <f>COUNTIF(②解答入力!E110:AR110,"=4")</f>
        <v>0</v>
      </c>
      <c r="H123" s="145">
        <f>COUNTIF(②解答入力!E110:AR110,"=5")</f>
        <v>0</v>
      </c>
      <c r="I123" s="156">
        <f t="shared" ref="I123:I137" si="16">SUM(D123:H123)</f>
        <v>0</v>
      </c>
      <c r="J123" s="145">
        <f>②解答入力!D110</f>
        <v>0</v>
      </c>
      <c r="K123" s="145" t="e">
        <f>HLOOKUP(J123,$D$9:$H$146,115)</f>
        <v>#N/A</v>
      </c>
      <c r="L123" s="157" t="e">
        <f t="shared" si="14"/>
        <v>#N/A</v>
      </c>
    </row>
    <row r="124" spans="1:12" ht="11.1" customHeight="1">
      <c r="A124" s="619"/>
      <c r="B124" s="616"/>
      <c r="C124" s="144">
        <v>105</v>
      </c>
      <c r="D124" s="145">
        <f>COUNTIF(②解答入力!E111:AR111,"=1")</f>
        <v>0</v>
      </c>
      <c r="E124" s="145">
        <f>COUNTIF(②解答入力!E111:AR111,"=2")</f>
        <v>0</v>
      </c>
      <c r="F124" s="145">
        <f>COUNTIF(②解答入力!E111:AR111,"=3")</f>
        <v>0</v>
      </c>
      <c r="G124" s="145">
        <f>COUNTIF(②解答入力!E111:AR111,"=4")</f>
        <v>0</v>
      </c>
      <c r="H124" s="145">
        <f>COUNTIF(②解答入力!E111:AR111,"=5")</f>
        <v>0</v>
      </c>
      <c r="I124" s="144">
        <f t="shared" si="16"/>
        <v>0</v>
      </c>
      <c r="J124" s="145">
        <f>②解答入力!D111</f>
        <v>0</v>
      </c>
      <c r="K124" s="145" t="e">
        <f>HLOOKUP(J124,$D$9:$H$146,116)</f>
        <v>#N/A</v>
      </c>
      <c r="L124" s="146" t="e">
        <f t="shared" si="14"/>
        <v>#N/A</v>
      </c>
    </row>
    <row r="125" spans="1:12" ht="11.1" customHeight="1" thickBot="1">
      <c r="A125" s="619"/>
      <c r="B125" s="617"/>
      <c r="C125" s="626" t="s">
        <v>38</v>
      </c>
      <c r="D125" s="627"/>
      <c r="E125" s="627"/>
      <c r="F125" s="627"/>
      <c r="G125" s="627"/>
      <c r="H125" s="628"/>
      <c r="I125" s="147">
        <f>SUM(I99:I124)</f>
        <v>0</v>
      </c>
      <c r="J125" s="148"/>
      <c r="K125" s="149" t="e">
        <f>SUM(K99:K124)</f>
        <v>#N/A</v>
      </c>
      <c r="L125" s="150" t="e">
        <f t="shared" ref="L125:L134" si="17">K125/I125</f>
        <v>#N/A</v>
      </c>
    </row>
    <row r="126" spans="1:12" ht="11.1" customHeight="1">
      <c r="A126" s="619"/>
      <c r="B126" s="668" t="s">
        <v>67</v>
      </c>
      <c r="C126" s="142">
        <v>106</v>
      </c>
      <c r="D126" s="222">
        <f>COUNTIF(②解答入力!E112:AR112,"=1")</f>
        <v>0</v>
      </c>
      <c r="E126" s="222">
        <f>COUNTIF(②解答入力!E112:AR112,"=2")</f>
        <v>0</v>
      </c>
      <c r="F126" s="222">
        <f>COUNTIF(②解答入力!E112:AR112,"=3")</f>
        <v>0</v>
      </c>
      <c r="G126" s="222">
        <f>COUNTIF(②解答入力!E112:AR112,"=4")</f>
        <v>0</v>
      </c>
      <c r="H126" s="222">
        <f>COUNTIF(②解答入力!E112:AR112,"=5")</f>
        <v>0</v>
      </c>
      <c r="I126" s="142">
        <f>SUM(D126:H126)</f>
        <v>0</v>
      </c>
      <c r="J126" s="222">
        <f>②解答入力!D112</f>
        <v>0</v>
      </c>
      <c r="K126" s="222" t="e">
        <f>HLOOKUP(J126,$D$9:$H$146,118)</f>
        <v>#N/A</v>
      </c>
      <c r="L126" s="143" t="e">
        <f t="shared" si="17"/>
        <v>#N/A</v>
      </c>
    </row>
    <row r="127" spans="1:12" ht="11.1" customHeight="1">
      <c r="A127" s="619"/>
      <c r="B127" s="625"/>
      <c r="C127" s="144">
        <v>107</v>
      </c>
      <c r="D127" s="145">
        <f>COUNTIF(②解答入力!E113:AR113,"=1")</f>
        <v>0</v>
      </c>
      <c r="E127" s="145">
        <f>COUNTIF(②解答入力!E113:AR113,"=2")</f>
        <v>0</v>
      </c>
      <c r="F127" s="145">
        <f>COUNTIF(②解答入力!E113:AR113,"=3")</f>
        <v>0</v>
      </c>
      <c r="G127" s="145">
        <f>COUNTIF(②解答入力!E113:AR113,"=4")</f>
        <v>0</v>
      </c>
      <c r="H127" s="145">
        <f>COUNTIF(②解答入力!E113:AR113,"=5")</f>
        <v>0</v>
      </c>
      <c r="I127" s="144">
        <f t="shared" ref="I127:I133" si="18">SUM(D127:H127)</f>
        <v>0</v>
      </c>
      <c r="J127" s="145">
        <f>②解答入力!D113</f>
        <v>0</v>
      </c>
      <c r="K127" s="145" t="e">
        <f>HLOOKUP(J127,$D$9:$H$146,119)</f>
        <v>#N/A</v>
      </c>
      <c r="L127" s="146" t="e">
        <f t="shared" si="17"/>
        <v>#N/A</v>
      </c>
    </row>
    <row r="128" spans="1:12" ht="11.1" customHeight="1">
      <c r="A128" s="619"/>
      <c r="B128" s="625"/>
      <c r="C128" s="144">
        <v>108</v>
      </c>
      <c r="D128" s="145">
        <f>COUNTIF(②解答入力!E114:AR114,"=1")</f>
        <v>0</v>
      </c>
      <c r="E128" s="145">
        <f>COUNTIF(②解答入力!E114:AR114,"=2")</f>
        <v>0</v>
      </c>
      <c r="F128" s="145">
        <f>COUNTIF(②解答入力!E114:AR114,"=3")</f>
        <v>0</v>
      </c>
      <c r="G128" s="145">
        <f>COUNTIF(②解答入力!E114:AR114,"=4")</f>
        <v>0</v>
      </c>
      <c r="H128" s="145">
        <f>COUNTIF(②解答入力!E114:AR114,"=5")</f>
        <v>0</v>
      </c>
      <c r="I128" s="144">
        <f t="shared" si="18"/>
        <v>0</v>
      </c>
      <c r="J128" s="145">
        <f>②解答入力!D114</f>
        <v>0</v>
      </c>
      <c r="K128" s="145" t="e">
        <f>HLOOKUP(J128,$D$9:$H$146,120)</f>
        <v>#N/A</v>
      </c>
      <c r="L128" s="146" t="e">
        <f t="shared" si="17"/>
        <v>#N/A</v>
      </c>
    </row>
    <row r="129" spans="1:12" ht="11.1" customHeight="1">
      <c r="A129" s="619"/>
      <c r="B129" s="650"/>
      <c r="C129" s="144">
        <v>109</v>
      </c>
      <c r="D129" s="145">
        <f>COUNTIF(②解答入力!E115:AR115,"=1")</f>
        <v>0</v>
      </c>
      <c r="E129" s="145">
        <f>COUNTIF(②解答入力!E115:AR115,"=2")</f>
        <v>0</v>
      </c>
      <c r="F129" s="145">
        <f>COUNTIF(②解答入力!E115:AR115,"=3")</f>
        <v>0</v>
      </c>
      <c r="G129" s="145">
        <f>COUNTIF(②解答入力!E115:AR115,"=4")</f>
        <v>0</v>
      </c>
      <c r="H129" s="145">
        <f>COUNTIF(②解答入力!E115:AR115,"=5")</f>
        <v>0</v>
      </c>
      <c r="I129" s="144">
        <f t="shared" si="18"/>
        <v>0</v>
      </c>
      <c r="J129" s="145">
        <f>②解答入力!D115</f>
        <v>0</v>
      </c>
      <c r="K129" s="145" t="e">
        <f t="shared" ref="K129" si="19">HLOOKUP(J129,$D$9:$H$146,121)</f>
        <v>#N/A</v>
      </c>
      <c r="L129" s="146" t="e">
        <f t="shared" si="17"/>
        <v>#N/A</v>
      </c>
    </row>
    <row r="130" spans="1:12" ht="11.1" customHeight="1">
      <c r="A130" s="619"/>
      <c r="B130" s="650"/>
      <c r="C130" s="144">
        <v>110</v>
      </c>
      <c r="D130" s="145">
        <f>COUNTIF(②解答入力!E116:AR116,"=1")</f>
        <v>0</v>
      </c>
      <c r="E130" s="145">
        <f>COUNTIF(②解答入力!E116:AR116,"=2")</f>
        <v>0</v>
      </c>
      <c r="F130" s="145">
        <f>COUNTIF(②解答入力!E116:AR116,"=3")</f>
        <v>0</v>
      </c>
      <c r="G130" s="145">
        <f>COUNTIF(②解答入力!E116:AR116,"=4")</f>
        <v>0</v>
      </c>
      <c r="H130" s="145">
        <f>COUNTIF(②解答入力!E116:AR116,"=5")</f>
        <v>0</v>
      </c>
      <c r="I130" s="144">
        <f t="shared" si="18"/>
        <v>0</v>
      </c>
      <c r="J130" s="145">
        <f>②解答入力!D116</f>
        <v>0</v>
      </c>
      <c r="K130" s="145" t="e">
        <f>HLOOKUP(J130,$D$9:$H$146,122)</f>
        <v>#N/A</v>
      </c>
      <c r="L130" s="146" t="e">
        <f t="shared" si="17"/>
        <v>#N/A</v>
      </c>
    </row>
    <row r="131" spans="1:12" ht="11.1" customHeight="1">
      <c r="A131" s="619"/>
      <c r="B131" s="650"/>
      <c r="C131" s="144">
        <v>111</v>
      </c>
      <c r="D131" s="145">
        <f>COUNTIF(②解答入力!E117:AR117,"=1")</f>
        <v>0</v>
      </c>
      <c r="E131" s="145">
        <f>COUNTIF(②解答入力!E117:AR117,"=2")</f>
        <v>0</v>
      </c>
      <c r="F131" s="145">
        <f>COUNTIF(②解答入力!E117:AR117,"=3")</f>
        <v>0</v>
      </c>
      <c r="G131" s="145">
        <f>COUNTIF(②解答入力!E117:AR117,"=4")</f>
        <v>0</v>
      </c>
      <c r="H131" s="145">
        <f>COUNTIF(②解答入力!E117:AR117,"=5")</f>
        <v>0</v>
      </c>
      <c r="I131" s="144">
        <f t="shared" si="18"/>
        <v>0</v>
      </c>
      <c r="J131" s="145">
        <f>②解答入力!D117</f>
        <v>0</v>
      </c>
      <c r="K131" s="145" t="e">
        <f>HLOOKUP(J131,$D$9:$H$146,123)</f>
        <v>#N/A</v>
      </c>
      <c r="L131" s="146" t="e">
        <f t="shared" si="17"/>
        <v>#N/A</v>
      </c>
    </row>
    <row r="132" spans="1:12" ht="11.1" customHeight="1">
      <c r="A132" s="619"/>
      <c r="B132" s="650"/>
      <c r="C132" s="144">
        <v>112</v>
      </c>
      <c r="D132" s="145">
        <f>COUNTIF(②解答入力!E118:AR118,"=1")</f>
        <v>0</v>
      </c>
      <c r="E132" s="145">
        <f>COUNTIF(②解答入力!E118:AR118,"=2")</f>
        <v>0</v>
      </c>
      <c r="F132" s="145">
        <f>COUNTIF(②解答入力!E118:AR118,"=3")</f>
        <v>0</v>
      </c>
      <c r="G132" s="145">
        <f>COUNTIF(②解答入力!E118:AR118,"=4")</f>
        <v>0</v>
      </c>
      <c r="H132" s="145">
        <f>COUNTIF(②解答入力!E118:AR118,"=5")</f>
        <v>0</v>
      </c>
      <c r="I132" s="144">
        <f t="shared" si="18"/>
        <v>0</v>
      </c>
      <c r="J132" s="145">
        <f>②解答入力!D118</f>
        <v>0</v>
      </c>
      <c r="K132" s="145" t="e">
        <f>HLOOKUP(J132,$D$9:$H$146,124)</f>
        <v>#N/A</v>
      </c>
      <c r="L132" s="146" t="e">
        <f t="shared" si="17"/>
        <v>#N/A</v>
      </c>
    </row>
    <row r="133" spans="1:12" ht="11.1" customHeight="1">
      <c r="A133" s="619"/>
      <c r="B133" s="650"/>
      <c r="C133" s="144">
        <v>113</v>
      </c>
      <c r="D133" s="145">
        <f>COUNTIF(②解答入力!E119:AR119,"=1")</f>
        <v>0</v>
      </c>
      <c r="E133" s="145">
        <f>COUNTIF(②解答入力!E119:AR119,"=2")</f>
        <v>0</v>
      </c>
      <c r="F133" s="145">
        <f>COUNTIF(②解答入力!E119:AR119,"=3")</f>
        <v>0</v>
      </c>
      <c r="G133" s="145">
        <f>COUNTIF(②解答入力!E119:AR119,"=4")</f>
        <v>0</v>
      </c>
      <c r="H133" s="145">
        <f>COUNTIF(②解答入力!E119:AR119,"=5")</f>
        <v>0</v>
      </c>
      <c r="I133" s="144">
        <f t="shared" si="18"/>
        <v>0</v>
      </c>
      <c r="J133" s="145">
        <f>②解答入力!D119</f>
        <v>0</v>
      </c>
      <c r="K133" s="145" t="e">
        <f>HLOOKUP(J133,$D$9:$H$146,125)</f>
        <v>#N/A</v>
      </c>
      <c r="L133" s="146" t="e">
        <f t="shared" si="17"/>
        <v>#N/A</v>
      </c>
    </row>
    <row r="134" spans="1:12" ht="11.1" customHeight="1" thickBot="1">
      <c r="A134" s="619"/>
      <c r="B134" s="651"/>
      <c r="C134" s="626" t="s">
        <v>38</v>
      </c>
      <c r="D134" s="627"/>
      <c r="E134" s="627"/>
      <c r="F134" s="627"/>
      <c r="G134" s="627"/>
      <c r="H134" s="628"/>
      <c r="I134" s="147">
        <f>SUM(I126:I133)</f>
        <v>0</v>
      </c>
      <c r="J134" s="148"/>
      <c r="K134" s="149" t="e">
        <f>SUM(K126:K133)</f>
        <v>#N/A</v>
      </c>
      <c r="L134" s="150" t="e">
        <f t="shared" si="17"/>
        <v>#N/A</v>
      </c>
    </row>
    <row r="135" spans="1:12" ht="10.5" customHeight="1">
      <c r="A135" s="619"/>
      <c r="B135" s="625" t="s">
        <v>72</v>
      </c>
      <c r="C135" s="156">
        <v>114</v>
      </c>
      <c r="D135" s="152">
        <f>COUNTIF(②解答入力!E120:AR120,"=1")</f>
        <v>0</v>
      </c>
      <c r="E135" s="152">
        <f>COUNTIF(②解答入力!E120:AR120,"=2")</f>
        <v>0</v>
      </c>
      <c r="F135" s="152">
        <f>COUNTIF(②解答入力!E120:AR120,"=3")</f>
        <v>0</v>
      </c>
      <c r="G135" s="152">
        <f>COUNTIF(②解答入力!E120:AR120,"=4")</f>
        <v>0</v>
      </c>
      <c r="H135" s="152">
        <f>COUNTIF(②解答入力!E120:AR120,"=5")</f>
        <v>0</v>
      </c>
      <c r="I135" s="156">
        <f t="shared" si="16"/>
        <v>0</v>
      </c>
      <c r="J135" s="152">
        <f>②解答入力!D120</f>
        <v>0</v>
      </c>
      <c r="K135" s="152" t="e">
        <f>HLOOKUP(J135,$D$9:$H$146,127)</f>
        <v>#N/A</v>
      </c>
      <c r="L135" s="157" t="e">
        <f t="shared" si="14"/>
        <v>#N/A</v>
      </c>
    </row>
    <row r="136" spans="1:12" ht="11.1" customHeight="1">
      <c r="A136" s="619"/>
      <c r="B136" s="650"/>
      <c r="C136" s="144">
        <v>115</v>
      </c>
      <c r="D136" s="204">
        <f>COUNTIF(②解答入力!E121:AR121,"=1")</f>
        <v>0</v>
      </c>
      <c r="E136" s="204">
        <f>COUNTIF(②解答入力!E121:AR121,"=2")</f>
        <v>0</v>
      </c>
      <c r="F136" s="204">
        <f>COUNTIF(②解答入力!E121:AR121,"=3")</f>
        <v>0</v>
      </c>
      <c r="G136" s="204">
        <f>COUNTIF(②解答入力!E121:AR121,"=4")</f>
        <v>0</v>
      </c>
      <c r="H136" s="204">
        <f>COUNTIF(②解答入力!E121:AR121,"=5")</f>
        <v>0</v>
      </c>
      <c r="I136" s="203">
        <f t="shared" si="16"/>
        <v>0</v>
      </c>
      <c r="J136" s="204">
        <f>②解答入力!D121</f>
        <v>0</v>
      </c>
      <c r="K136" s="204" t="e">
        <f>HLOOKUP(J136,$D$9:$H$146,128)</f>
        <v>#N/A</v>
      </c>
      <c r="L136" s="205" t="e">
        <f t="shared" si="14"/>
        <v>#N/A</v>
      </c>
    </row>
    <row r="137" spans="1:12" ht="11.1" customHeight="1">
      <c r="A137" s="619"/>
      <c r="B137" s="650"/>
      <c r="C137" s="144">
        <v>116</v>
      </c>
      <c r="D137" s="145">
        <f>COUNTIF(②解答入力!E122:AR122,"=1")</f>
        <v>0</v>
      </c>
      <c r="E137" s="145">
        <f>COUNTIF(②解答入力!E122:AR122,"=2")</f>
        <v>0</v>
      </c>
      <c r="F137" s="145">
        <f>COUNTIF(②解答入力!E122:AR122,"=3")</f>
        <v>0</v>
      </c>
      <c r="G137" s="145">
        <f>COUNTIF(②解答入力!E122:AR122,"=4")</f>
        <v>0</v>
      </c>
      <c r="H137" s="145">
        <f>COUNTIF(②解答入力!E122:AR122,"=5")</f>
        <v>0</v>
      </c>
      <c r="I137" s="144">
        <f t="shared" si="16"/>
        <v>0</v>
      </c>
      <c r="J137" s="145">
        <f>②解答入力!D122</f>
        <v>0</v>
      </c>
      <c r="K137" s="145" t="e">
        <f>HLOOKUP(J137,$D$9:$H$146,129)</f>
        <v>#N/A</v>
      </c>
      <c r="L137" s="146" t="e">
        <f t="shared" si="14"/>
        <v>#N/A</v>
      </c>
    </row>
    <row r="138" spans="1:12" ht="11.1" customHeight="1">
      <c r="A138" s="619"/>
      <c r="B138" s="650"/>
      <c r="C138" s="144">
        <v>117</v>
      </c>
      <c r="D138" s="153">
        <f>COUNTIF(②解答入力!E123:AR123,"=1")</f>
        <v>0</v>
      </c>
      <c r="E138" s="153">
        <f>COUNTIF(②解答入力!E123:AR123,"=2")</f>
        <v>0</v>
      </c>
      <c r="F138" s="153">
        <f>COUNTIF(②解答入力!E123:AR123,"=3")</f>
        <v>0</v>
      </c>
      <c r="G138" s="153">
        <f>COUNTIF(②解答入力!E123:AR123,"=4")</f>
        <v>0</v>
      </c>
      <c r="H138" s="153">
        <f>COUNTIF(②解答入力!E123:AR123,"=5")</f>
        <v>0</v>
      </c>
      <c r="I138" s="156">
        <f t="shared" ref="I138:I146" si="20">SUM(D138:H138)</f>
        <v>0</v>
      </c>
      <c r="J138" s="153">
        <f>②解答入力!D123</f>
        <v>0</v>
      </c>
      <c r="K138" s="153" t="e">
        <f>HLOOKUP(J138,$D$9:$H$146,130)</f>
        <v>#N/A</v>
      </c>
      <c r="L138" s="157" t="e">
        <f t="shared" si="14"/>
        <v>#N/A</v>
      </c>
    </row>
    <row r="139" spans="1:12" ht="11.1" customHeight="1">
      <c r="A139" s="619"/>
      <c r="B139" s="650"/>
      <c r="C139" s="144">
        <v>118</v>
      </c>
      <c r="D139" s="145">
        <f>COUNTIF(②解答入力!E124:AR124,"=1")</f>
        <v>0</v>
      </c>
      <c r="E139" s="145">
        <f>COUNTIF(②解答入力!E124:AR124,"=2")</f>
        <v>0</v>
      </c>
      <c r="F139" s="145">
        <f>COUNTIF(②解答入力!E124:AR124,"=3")</f>
        <v>0</v>
      </c>
      <c r="G139" s="145">
        <f>COUNTIF(②解答入力!E124:AR124,"=4")</f>
        <v>0</v>
      </c>
      <c r="H139" s="145">
        <f>COUNTIF(②解答入力!E124:AR124,"=5")</f>
        <v>0</v>
      </c>
      <c r="I139" s="144">
        <f t="shared" si="20"/>
        <v>0</v>
      </c>
      <c r="J139" s="145">
        <f>②解答入力!D124</f>
        <v>0</v>
      </c>
      <c r="K139" s="145" t="e">
        <f>HLOOKUP(J139,$D$9:$H$146,131)</f>
        <v>#N/A</v>
      </c>
      <c r="L139" s="146" t="e">
        <f t="shared" si="14"/>
        <v>#N/A</v>
      </c>
    </row>
    <row r="140" spans="1:12" ht="11.1" customHeight="1">
      <c r="A140" s="619"/>
      <c r="B140" s="650"/>
      <c r="C140" s="144">
        <v>119</v>
      </c>
      <c r="D140" s="145">
        <f>COUNTIF(②解答入力!E125:AR125,"=1")</f>
        <v>0</v>
      </c>
      <c r="E140" s="145">
        <f>COUNTIF(②解答入力!E125:AR125,"=2")</f>
        <v>0</v>
      </c>
      <c r="F140" s="145">
        <f>COUNTIF(②解答入力!E125:AR125,"=3")</f>
        <v>0</v>
      </c>
      <c r="G140" s="145">
        <f>COUNTIF(②解答入力!E125:AR125,"=4")</f>
        <v>0</v>
      </c>
      <c r="H140" s="145">
        <f>COUNTIF(②解答入力!E125:AR125,"=5")</f>
        <v>0</v>
      </c>
      <c r="I140" s="144">
        <f t="shared" si="20"/>
        <v>0</v>
      </c>
      <c r="J140" s="145">
        <f>②解答入力!D125</f>
        <v>0</v>
      </c>
      <c r="K140" s="145" t="e">
        <f>HLOOKUP(J140,$D$9:$H$146,132)</f>
        <v>#N/A</v>
      </c>
      <c r="L140" s="146" t="e">
        <f t="shared" si="14"/>
        <v>#N/A</v>
      </c>
    </row>
    <row r="141" spans="1:12" ht="11.1" customHeight="1">
      <c r="A141" s="619"/>
      <c r="B141" s="650"/>
      <c r="C141" s="144">
        <v>120</v>
      </c>
      <c r="D141" s="145">
        <f>COUNTIF(②解答入力!E126:AR126,"=1")</f>
        <v>0</v>
      </c>
      <c r="E141" s="145">
        <f>COUNTIF(②解答入力!E126:AR126,"=2")</f>
        <v>0</v>
      </c>
      <c r="F141" s="145">
        <f>COUNTIF(②解答入力!E126:AR126,"=3")</f>
        <v>0</v>
      </c>
      <c r="G141" s="145">
        <f>COUNTIF(②解答入力!E126:AR126,"=4")</f>
        <v>0</v>
      </c>
      <c r="H141" s="145">
        <f>COUNTIF(②解答入力!E126:AR126,"=5")</f>
        <v>0</v>
      </c>
      <c r="I141" s="144">
        <f t="shared" si="20"/>
        <v>0</v>
      </c>
      <c r="J141" s="145">
        <f>②解答入力!D126</f>
        <v>0</v>
      </c>
      <c r="K141" s="145" t="e">
        <f>HLOOKUP(J141,$D$9:$H$146,133)</f>
        <v>#N/A</v>
      </c>
      <c r="L141" s="146" t="e">
        <f t="shared" ref="L141:L148" si="21">K141/I141</f>
        <v>#N/A</v>
      </c>
    </row>
    <row r="142" spans="1:12" ht="11.1" customHeight="1">
      <c r="A142" s="619"/>
      <c r="B142" s="650"/>
      <c r="C142" s="144">
        <v>121</v>
      </c>
      <c r="D142" s="145">
        <f>COUNTIF(②解答入力!E127:AR127,"=1")</f>
        <v>0</v>
      </c>
      <c r="E142" s="145">
        <f>COUNTIF(②解答入力!E127:AR127,"=2")</f>
        <v>0</v>
      </c>
      <c r="F142" s="145">
        <f>COUNTIF(②解答入力!E127:AR127,"=3")</f>
        <v>0</v>
      </c>
      <c r="G142" s="145">
        <f>COUNTIF(②解答入力!E127:AR127,"=4")</f>
        <v>0</v>
      </c>
      <c r="H142" s="145">
        <f>COUNTIF(②解答入力!E127:AR127,"=5")</f>
        <v>0</v>
      </c>
      <c r="I142" s="144">
        <f t="shared" si="20"/>
        <v>0</v>
      </c>
      <c r="J142" s="145">
        <f>②解答入力!D127</f>
        <v>0</v>
      </c>
      <c r="K142" s="145" t="e">
        <f>HLOOKUP(J142,$D$9:$H$146,134)</f>
        <v>#N/A</v>
      </c>
      <c r="L142" s="146" t="e">
        <f t="shared" si="21"/>
        <v>#N/A</v>
      </c>
    </row>
    <row r="143" spans="1:12" ht="11.1" customHeight="1">
      <c r="A143" s="619"/>
      <c r="B143" s="650"/>
      <c r="C143" s="144">
        <v>122</v>
      </c>
      <c r="D143" s="145">
        <f>COUNTIF(②解答入力!E128:AR128,"=1")</f>
        <v>0</v>
      </c>
      <c r="E143" s="145">
        <f>COUNTIF(②解答入力!E128:AR128,"=2")</f>
        <v>0</v>
      </c>
      <c r="F143" s="145">
        <f>COUNTIF(②解答入力!E128:AR128,"=3")</f>
        <v>0</v>
      </c>
      <c r="G143" s="145">
        <f>COUNTIF(②解答入力!E128:AR128,"=4")</f>
        <v>0</v>
      </c>
      <c r="H143" s="145">
        <f>COUNTIF(②解答入力!E128:AR128,"=5")</f>
        <v>0</v>
      </c>
      <c r="I143" s="144">
        <f t="shared" si="20"/>
        <v>0</v>
      </c>
      <c r="J143" s="145">
        <f>②解答入力!D128</f>
        <v>0</v>
      </c>
      <c r="K143" s="145" t="e">
        <f>HLOOKUP(J143,$D$9:$H$146,135)</f>
        <v>#N/A</v>
      </c>
      <c r="L143" s="146" t="e">
        <f t="shared" si="21"/>
        <v>#N/A</v>
      </c>
    </row>
    <row r="144" spans="1:12" ht="11.1" customHeight="1">
      <c r="A144" s="619"/>
      <c r="B144" s="650"/>
      <c r="C144" s="144">
        <v>123</v>
      </c>
      <c r="D144" s="145">
        <f>COUNTIF(②解答入力!E129:AR129,"=1")</f>
        <v>0</v>
      </c>
      <c r="E144" s="145">
        <f>COUNTIF(②解答入力!E129:AR129,"=2")</f>
        <v>0</v>
      </c>
      <c r="F144" s="145">
        <f>COUNTIF(②解答入力!E129:AR129,"=3")</f>
        <v>0</v>
      </c>
      <c r="G144" s="145">
        <f>COUNTIF(②解答入力!E129:AR129,"=4")</f>
        <v>0</v>
      </c>
      <c r="H144" s="145">
        <f>COUNTIF(②解答入力!E129:AR129,"=5")</f>
        <v>0</v>
      </c>
      <c r="I144" s="144">
        <f t="shared" si="20"/>
        <v>0</v>
      </c>
      <c r="J144" s="145">
        <f>②解答入力!D129</f>
        <v>0</v>
      </c>
      <c r="K144" s="145" t="e">
        <f>HLOOKUP(J144,$D$9:$H$146,136)</f>
        <v>#N/A</v>
      </c>
      <c r="L144" s="146" t="e">
        <f t="shared" si="21"/>
        <v>#N/A</v>
      </c>
    </row>
    <row r="145" spans="1:18" ht="11.1" customHeight="1">
      <c r="A145" s="619"/>
      <c r="B145" s="650"/>
      <c r="C145" s="144">
        <v>124</v>
      </c>
      <c r="D145" s="145">
        <f>COUNTIF(②解答入力!E130:AR130,"=1")</f>
        <v>0</v>
      </c>
      <c r="E145" s="145">
        <f>COUNTIF(②解答入力!E130:AR130,"=2")</f>
        <v>0</v>
      </c>
      <c r="F145" s="145">
        <f>COUNTIF(②解答入力!E130:AR130,"=3")</f>
        <v>0</v>
      </c>
      <c r="G145" s="145">
        <f>COUNTIF(②解答入力!E130:AR130,"=4")</f>
        <v>0</v>
      </c>
      <c r="H145" s="145">
        <f>COUNTIF(②解答入力!E130:AR130,"=5")</f>
        <v>0</v>
      </c>
      <c r="I145" s="144">
        <f t="shared" si="20"/>
        <v>0</v>
      </c>
      <c r="J145" s="145">
        <f>②解答入力!D130</f>
        <v>0</v>
      </c>
      <c r="K145" s="145" t="e">
        <f>HLOOKUP(J145,$D$9:$H$146,137)</f>
        <v>#N/A</v>
      </c>
      <c r="L145" s="146" t="e">
        <f t="shared" si="21"/>
        <v>#N/A</v>
      </c>
    </row>
    <row r="146" spans="1:18" ht="11.1" customHeight="1">
      <c r="A146" s="619"/>
      <c r="B146" s="650"/>
      <c r="C146" s="144">
        <v>125</v>
      </c>
      <c r="D146" s="152">
        <f>COUNTIF(②解答入力!E131:AR131,"=1")</f>
        <v>0</v>
      </c>
      <c r="E146" s="152">
        <f>COUNTIF(②解答入力!E131:AR131,"=2")</f>
        <v>0</v>
      </c>
      <c r="F146" s="152">
        <f>COUNTIF(②解答入力!E131:AR131,"=3")</f>
        <v>0</v>
      </c>
      <c r="G146" s="152">
        <f>COUNTIF(②解答入力!E131:AR131,"=4")</f>
        <v>0</v>
      </c>
      <c r="H146" s="152">
        <f>COUNTIF(②解答入力!E131:AR131,"=5")</f>
        <v>0</v>
      </c>
      <c r="I146" s="144">
        <f t="shared" si="20"/>
        <v>0</v>
      </c>
      <c r="J146" s="152">
        <f>②解答入力!D131</f>
        <v>0</v>
      </c>
      <c r="K146" s="153" t="e">
        <f>HLOOKUP(J146,$D$9:$H$146,138)</f>
        <v>#N/A</v>
      </c>
      <c r="L146" s="146" t="e">
        <f t="shared" si="21"/>
        <v>#N/A</v>
      </c>
    </row>
    <row r="147" spans="1:18" ht="11.1" customHeight="1" thickBot="1">
      <c r="A147" s="620"/>
      <c r="B147" s="651"/>
      <c r="C147" s="626" t="s">
        <v>38</v>
      </c>
      <c r="D147" s="627"/>
      <c r="E147" s="627"/>
      <c r="F147" s="627"/>
      <c r="G147" s="627"/>
      <c r="H147" s="628"/>
      <c r="I147" s="147">
        <f>SUM(I135:I146)</f>
        <v>0</v>
      </c>
      <c r="J147" s="148"/>
      <c r="K147" s="149" t="e">
        <f>SUM(K135:K146)</f>
        <v>#N/A</v>
      </c>
      <c r="L147" s="150" t="e">
        <f t="shared" si="21"/>
        <v>#N/A</v>
      </c>
    </row>
    <row r="148" spans="1:18" ht="11.1" customHeight="1" thickBot="1">
      <c r="A148" s="646" t="s">
        <v>39</v>
      </c>
      <c r="B148" s="647"/>
      <c r="C148" s="647"/>
      <c r="D148" s="647"/>
      <c r="E148" s="647"/>
      <c r="F148" s="647"/>
      <c r="G148" s="647"/>
      <c r="H148" s="648"/>
      <c r="I148" s="158">
        <f>SUM(I12,I17,I30,I43,I52,I80,I91,I98,I74,I63,I125,I134,I147)</f>
        <v>0</v>
      </c>
      <c r="J148" s="159"/>
      <c r="K148" s="160" t="e">
        <f>SUM(K12,K17,K30,K43,K52,K80,K91,K98,K74,K63,K125,K134,K147)</f>
        <v>#N/A</v>
      </c>
      <c r="L148" s="161" t="e">
        <f t="shared" si="21"/>
        <v>#N/A</v>
      </c>
    </row>
    <row r="149" spans="1:18" ht="14.25" thickBot="1">
      <c r="A149" s="237" t="s">
        <v>114</v>
      </c>
      <c r="B149" s="237"/>
    </row>
    <row r="150" spans="1:18" ht="14.25" thickBot="1">
      <c r="A150" s="236"/>
      <c r="B150" s="670" t="s">
        <v>93</v>
      </c>
      <c r="C150" s="670"/>
      <c r="D150" s="670"/>
      <c r="E150" s="674"/>
      <c r="F150" s="669" t="s">
        <v>92</v>
      </c>
      <c r="G150" s="670"/>
      <c r="H150" s="670"/>
      <c r="I150" s="670"/>
      <c r="J150" s="224" t="s">
        <v>91</v>
      </c>
      <c r="K150" s="218" t="s">
        <v>90</v>
      </c>
      <c r="L150" s="219" t="s">
        <v>89</v>
      </c>
    </row>
    <row r="151" spans="1:18" s="214" customFormat="1" ht="12.75" customHeight="1">
      <c r="A151" s="597" t="s">
        <v>103</v>
      </c>
      <c r="B151" s="608" t="s">
        <v>84</v>
      </c>
      <c r="C151" s="609"/>
      <c r="D151" s="613" t="s">
        <v>88</v>
      </c>
      <c r="E151" s="609"/>
      <c r="F151" s="659" t="s">
        <v>106</v>
      </c>
      <c r="G151" s="660"/>
      <c r="H151" s="660"/>
      <c r="I151" s="660"/>
      <c r="J151" s="225">
        <f>I12</f>
        <v>0</v>
      </c>
      <c r="K151" s="222" t="e">
        <f>K12</f>
        <v>#N/A</v>
      </c>
      <c r="L151" s="223" t="e">
        <f>K151/J151</f>
        <v>#N/A</v>
      </c>
    </row>
    <row r="152" spans="1:18" s="214" customFormat="1" ht="13.5" customHeight="1">
      <c r="A152" s="598"/>
      <c r="B152" s="606"/>
      <c r="C152" s="610"/>
      <c r="D152" s="614"/>
      <c r="E152" s="612"/>
      <c r="F152" s="661" t="s">
        <v>105</v>
      </c>
      <c r="G152" s="662"/>
      <c r="H152" s="662"/>
      <c r="I152" s="662"/>
      <c r="J152" s="226">
        <f>I17</f>
        <v>0</v>
      </c>
      <c r="K152" s="145" t="e">
        <f>K17</f>
        <v>#N/A</v>
      </c>
      <c r="L152" s="215" t="e">
        <f t="shared" ref="L152:L166" si="22">K152/J152</f>
        <v>#N/A</v>
      </c>
    </row>
    <row r="153" spans="1:18" s="214" customFormat="1" ht="13.5" customHeight="1">
      <c r="A153" s="598"/>
      <c r="B153" s="611"/>
      <c r="C153" s="612"/>
      <c r="D153" s="145" t="s">
        <v>65</v>
      </c>
      <c r="E153" s="145"/>
      <c r="F153" s="661" t="s">
        <v>65</v>
      </c>
      <c r="G153" s="662"/>
      <c r="H153" s="662"/>
      <c r="I153" s="662"/>
      <c r="J153" s="226">
        <f>I30</f>
        <v>0</v>
      </c>
      <c r="K153" s="145" t="e">
        <f>K30</f>
        <v>#N/A</v>
      </c>
      <c r="L153" s="215" t="e">
        <f t="shared" si="22"/>
        <v>#N/A</v>
      </c>
      <c r="O153" s="606"/>
      <c r="P153" s="606"/>
      <c r="Q153" s="606"/>
      <c r="R153" s="606"/>
    </row>
    <row r="154" spans="1:18" s="214" customFormat="1" ht="13.5" customHeight="1">
      <c r="A154" s="598"/>
      <c r="B154" s="601" t="s">
        <v>49</v>
      </c>
      <c r="C154" s="601"/>
      <c r="D154" s="601"/>
      <c r="E154" s="602"/>
      <c r="F154" s="661" t="s">
        <v>49</v>
      </c>
      <c r="G154" s="662"/>
      <c r="H154" s="662"/>
      <c r="I154" s="662"/>
      <c r="J154" s="226">
        <f>I43</f>
        <v>0</v>
      </c>
      <c r="K154" s="145" t="e">
        <f>K43</f>
        <v>#N/A</v>
      </c>
      <c r="L154" s="215" t="e">
        <f t="shared" si="22"/>
        <v>#N/A</v>
      </c>
      <c r="O154" s="607"/>
      <c r="P154" s="607"/>
      <c r="Q154" s="607"/>
      <c r="R154" s="607"/>
    </row>
    <row r="155" spans="1:18" s="214" customFormat="1" ht="13.5" customHeight="1">
      <c r="A155" s="598"/>
      <c r="B155" s="606"/>
      <c r="C155" s="606"/>
      <c r="D155" s="606"/>
      <c r="E155" s="610"/>
      <c r="F155" s="657" t="s">
        <v>87</v>
      </c>
      <c r="G155" s="658"/>
      <c r="H155" s="658"/>
      <c r="I155" s="658"/>
      <c r="J155" s="226">
        <f>I52</f>
        <v>0</v>
      </c>
      <c r="K155" s="145" t="e">
        <f>K52</f>
        <v>#N/A</v>
      </c>
      <c r="L155" s="215" t="e">
        <f t="shared" si="22"/>
        <v>#N/A</v>
      </c>
      <c r="O155" s="607"/>
      <c r="P155" s="607"/>
      <c r="Q155" s="607"/>
      <c r="R155" s="607"/>
    </row>
    <row r="156" spans="1:18" s="214" customFormat="1" ht="13.5" customHeight="1">
      <c r="A156" s="598"/>
      <c r="B156" s="606"/>
      <c r="C156" s="606"/>
      <c r="D156" s="606"/>
      <c r="E156" s="610"/>
      <c r="F156" s="657" t="s">
        <v>70</v>
      </c>
      <c r="G156" s="658"/>
      <c r="H156" s="658"/>
      <c r="I156" s="658"/>
      <c r="J156" s="226">
        <f>I63</f>
        <v>0</v>
      </c>
      <c r="K156" s="145" t="e">
        <f>K63</f>
        <v>#N/A</v>
      </c>
      <c r="L156" s="215" t="e">
        <f t="shared" si="22"/>
        <v>#N/A</v>
      </c>
      <c r="O156" s="607"/>
      <c r="P156" s="607"/>
      <c r="Q156" s="607"/>
      <c r="R156" s="607"/>
    </row>
    <row r="157" spans="1:18" s="214" customFormat="1" ht="13.5" customHeight="1">
      <c r="A157" s="598"/>
      <c r="B157" s="606"/>
      <c r="C157" s="606"/>
      <c r="D157" s="606"/>
      <c r="E157" s="610"/>
      <c r="F157" s="657" t="s">
        <v>71</v>
      </c>
      <c r="G157" s="658"/>
      <c r="H157" s="658"/>
      <c r="I157" s="658"/>
      <c r="J157" s="226">
        <f>I74</f>
        <v>0</v>
      </c>
      <c r="K157" s="145" t="e">
        <f>K74</f>
        <v>#N/A</v>
      </c>
      <c r="L157" s="215" t="e">
        <f t="shared" si="22"/>
        <v>#N/A</v>
      </c>
    </row>
    <row r="158" spans="1:18" s="214" customFormat="1" ht="14.25" customHeight="1" thickBot="1">
      <c r="A158" s="599"/>
      <c r="B158" s="600" t="s">
        <v>144</v>
      </c>
      <c r="C158" s="601"/>
      <c r="D158" s="601"/>
      <c r="E158" s="602"/>
      <c r="F158" s="603" t="s">
        <v>144</v>
      </c>
      <c r="G158" s="604"/>
      <c r="H158" s="604"/>
      <c r="I158" s="605"/>
      <c r="J158" s="306">
        <f>I80</f>
        <v>0</v>
      </c>
      <c r="K158" s="145" t="e">
        <f>K80</f>
        <v>#N/A</v>
      </c>
      <c r="L158" s="215" t="e">
        <f t="shared" si="22"/>
        <v>#N/A</v>
      </c>
    </row>
    <row r="159" spans="1:18" s="214" customFormat="1" ht="12.75" thickBot="1">
      <c r="A159" s="663" t="s">
        <v>68</v>
      </c>
      <c r="B159" s="671" t="s">
        <v>58</v>
      </c>
      <c r="C159" s="608"/>
      <c r="D159" s="608"/>
      <c r="E159" s="609"/>
      <c r="F159" s="659" t="s">
        <v>66</v>
      </c>
      <c r="G159" s="660"/>
      <c r="H159" s="660"/>
      <c r="I159" s="660"/>
      <c r="J159" s="225">
        <f>I91</f>
        <v>0</v>
      </c>
      <c r="K159" s="222" t="e">
        <f>K91</f>
        <v>#N/A</v>
      </c>
      <c r="L159" s="223" t="e">
        <f t="shared" si="22"/>
        <v>#N/A</v>
      </c>
    </row>
    <row r="160" spans="1:18" s="214" customFormat="1" ht="12.75" thickBot="1">
      <c r="A160" s="663"/>
      <c r="B160" s="672"/>
      <c r="C160" s="606"/>
      <c r="D160" s="606"/>
      <c r="E160" s="610"/>
      <c r="F160" s="657" t="s">
        <v>85</v>
      </c>
      <c r="G160" s="658"/>
      <c r="H160" s="658"/>
      <c r="I160" s="658"/>
      <c r="J160" s="226">
        <f>I98</f>
        <v>0</v>
      </c>
      <c r="K160" s="145" t="e">
        <f>K98</f>
        <v>#N/A</v>
      </c>
      <c r="L160" s="215" t="e">
        <f t="shared" si="22"/>
        <v>#N/A</v>
      </c>
    </row>
    <row r="161" spans="1:12" s="214" customFormat="1" ht="12.75" thickBot="1">
      <c r="A161" s="663"/>
      <c r="B161" s="672"/>
      <c r="C161" s="606"/>
      <c r="D161" s="606"/>
      <c r="E161" s="610"/>
      <c r="F161" s="657" t="s">
        <v>86</v>
      </c>
      <c r="G161" s="658"/>
      <c r="H161" s="658"/>
      <c r="I161" s="658"/>
      <c r="J161" s="226">
        <f>I125</f>
        <v>0</v>
      </c>
      <c r="K161" s="145" t="e">
        <f>K125</f>
        <v>#N/A</v>
      </c>
      <c r="L161" s="215" t="e">
        <f t="shared" si="22"/>
        <v>#N/A</v>
      </c>
    </row>
    <row r="162" spans="1:12" s="214" customFormat="1" ht="12.75" thickBot="1">
      <c r="A162" s="663"/>
      <c r="B162" s="673"/>
      <c r="C162" s="611"/>
      <c r="D162" s="611"/>
      <c r="E162" s="612"/>
      <c r="F162" s="657" t="s">
        <v>67</v>
      </c>
      <c r="G162" s="658"/>
      <c r="H162" s="658"/>
      <c r="I162" s="658"/>
      <c r="J162" s="226">
        <f>I134</f>
        <v>0</v>
      </c>
      <c r="K162" s="145" t="e">
        <f>K134</f>
        <v>#N/A</v>
      </c>
      <c r="L162" s="215" t="e">
        <f t="shared" si="22"/>
        <v>#N/A</v>
      </c>
    </row>
    <row r="163" spans="1:12" s="214" customFormat="1" ht="12.75" thickBot="1">
      <c r="A163" s="664"/>
      <c r="B163" s="601" t="s">
        <v>94</v>
      </c>
      <c r="C163" s="601"/>
      <c r="D163" s="601"/>
      <c r="E163" s="602"/>
      <c r="F163" s="661" t="s">
        <v>95</v>
      </c>
      <c r="G163" s="662"/>
      <c r="H163" s="662"/>
      <c r="I163" s="662"/>
      <c r="J163" s="226">
        <f>SUM(I135:I137)</f>
        <v>0</v>
      </c>
      <c r="K163" s="145" t="e">
        <f>SUM(K135:K137)</f>
        <v>#N/A</v>
      </c>
      <c r="L163" s="215" t="e">
        <f t="shared" si="22"/>
        <v>#N/A</v>
      </c>
    </row>
    <row r="164" spans="1:12" ht="14.25" thickBot="1">
      <c r="A164" s="664"/>
      <c r="B164" s="606"/>
      <c r="C164" s="606"/>
      <c r="D164" s="606"/>
      <c r="E164" s="610"/>
      <c r="F164" s="661" t="s">
        <v>96</v>
      </c>
      <c r="G164" s="662"/>
      <c r="H164" s="662"/>
      <c r="I164" s="662"/>
      <c r="J164" s="226">
        <f>SUM(I138:I140)</f>
        <v>0</v>
      </c>
      <c r="K164" s="145" t="e">
        <f>SUM(K138:K140)</f>
        <v>#N/A</v>
      </c>
      <c r="L164" s="215" t="e">
        <f t="shared" si="22"/>
        <v>#N/A</v>
      </c>
    </row>
    <row r="165" spans="1:12" ht="14.25" thickBot="1">
      <c r="A165" s="664"/>
      <c r="B165" s="606"/>
      <c r="C165" s="606"/>
      <c r="D165" s="606"/>
      <c r="E165" s="610"/>
      <c r="F165" s="661" t="s">
        <v>97</v>
      </c>
      <c r="G165" s="662"/>
      <c r="H165" s="662"/>
      <c r="I165" s="662"/>
      <c r="J165" s="226">
        <f>SUM(I141:I143)</f>
        <v>0</v>
      </c>
      <c r="K165" s="145" t="e">
        <f>SUM(K141:K143)</f>
        <v>#N/A</v>
      </c>
      <c r="L165" s="215" t="e">
        <f t="shared" si="22"/>
        <v>#N/A</v>
      </c>
    </row>
    <row r="166" spans="1:12" ht="14.25" thickBot="1">
      <c r="A166" s="664"/>
      <c r="B166" s="675"/>
      <c r="C166" s="675"/>
      <c r="D166" s="675"/>
      <c r="E166" s="676"/>
      <c r="F166" s="677" t="s">
        <v>98</v>
      </c>
      <c r="G166" s="678"/>
      <c r="H166" s="678"/>
      <c r="I166" s="678"/>
      <c r="J166" s="227">
        <f>SUM(I144:I146)</f>
        <v>0</v>
      </c>
      <c r="K166" s="216" t="e">
        <f>SUM(K144:K146)</f>
        <v>#N/A</v>
      </c>
      <c r="L166" s="217" t="e">
        <f t="shared" si="22"/>
        <v>#N/A</v>
      </c>
    </row>
    <row r="167" spans="1:12" ht="14.25" thickBot="1">
      <c r="A167" s="665" t="s">
        <v>99</v>
      </c>
      <c r="B167" s="666"/>
      <c r="C167" s="666"/>
      <c r="D167" s="666"/>
      <c r="E167" s="666"/>
      <c r="F167" s="666"/>
      <c r="G167" s="666"/>
      <c r="H167" s="666"/>
      <c r="I167" s="667"/>
      <c r="J167" s="228">
        <f>SUM(J151:J166)</f>
        <v>0</v>
      </c>
      <c r="K167" s="220" t="e">
        <f>SUM(K151:K166)</f>
        <v>#N/A</v>
      </c>
      <c r="L167" s="221" t="e">
        <f>K167/J167</f>
        <v>#N/A</v>
      </c>
    </row>
  </sheetData>
  <mergeCells count="80">
    <mergeCell ref="A159:A166"/>
    <mergeCell ref="A167:I167"/>
    <mergeCell ref="C134:H134"/>
    <mergeCell ref="C147:H147"/>
    <mergeCell ref="B126:B134"/>
    <mergeCell ref="F150:I150"/>
    <mergeCell ref="B159:E162"/>
    <mergeCell ref="B150:E150"/>
    <mergeCell ref="B163:E166"/>
    <mergeCell ref="F163:I163"/>
    <mergeCell ref="F164:I164"/>
    <mergeCell ref="F165:I165"/>
    <mergeCell ref="F166:I166"/>
    <mergeCell ref="F157:I157"/>
    <mergeCell ref="F159:I159"/>
    <mergeCell ref="F160:I160"/>
    <mergeCell ref="F161:I161"/>
    <mergeCell ref="F162:I162"/>
    <mergeCell ref="F151:I151"/>
    <mergeCell ref="F152:I152"/>
    <mergeCell ref="F153:I153"/>
    <mergeCell ref="F154:I154"/>
    <mergeCell ref="F155:I155"/>
    <mergeCell ref="F156:I156"/>
    <mergeCell ref="A8:A9"/>
    <mergeCell ref="B18:B30"/>
    <mergeCell ref="B13:B17"/>
    <mergeCell ref="B81:B91"/>
    <mergeCell ref="A148:H148"/>
    <mergeCell ref="C125:H125"/>
    <mergeCell ref="B8:B9"/>
    <mergeCell ref="B135:B147"/>
    <mergeCell ref="C43:H43"/>
    <mergeCell ref="B31:B43"/>
    <mergeCell ref="B44:B51"/>
    <mergeCell ref="C52:H52"/>
    <mergeCell ref="B10:B12"/>
    <mergeCell ref="C91:H91"/>
    <mergeCell ref="C98:H98"/>
    <mergeCell ref="C12:H12"/>
    <mergeCell ref="F1:L1"/>
    <mergeCell ref="J5:K5"/>
    <mergeCell ref="H6:I6"/>
    <mergeCell ref="A5:B5"/>
    <mergeCell ref="A3:B3"/>
    <mergeCell ref="D6:F6"/>
    <mergeCell ref="A6:C6"/>
    <mergeCell ref="J8:J9"/>
    <mergeCell ref="C3:D3"/>
    <mergeCell ref="C5:F5"/>
    <mergeCell ref="H5:I5"/>
    <mergeCell ref="J6:L6"/>
    <mergeCell ref="L8:L9"/>
    <mergeCell ref="K8:K9"/>
    <mergeCell ref="D8:H8"/>
    <mergeCell ref="C8:C9"/>
    <mergeCell ref="I8:I9"/>
    <mergeCell ref="F3:J3"/>
    <mergeCell ref="B75:B80"/>
    <mergeCell ref="A10:A80"/>
    <mergeCell ref="B92:B98"/>
    <mergeCell ref="B99:B125"/>
    <mergeCell ref="C63:H63"/>
    <mergeCell ref="C74:H74"/>
    <mergeCell ref="B53:B63"/>
    <mergeCell ref="B64:B74"/>
    <mergeCell ref="C17:H17"/>
    <mergeCell ref="C30:H30"/>
    <mergeCell ref="C80:H80"/>
    <mergeCell ref="A92:A147"/>
    <mergeCell ref="A151:A158"/>
    <mergeCell ref="B158:E158"/>
    <mergeCell ref="F158:I158"/>
    <mergeCell ref="O153:R153"/>
    <mergeCell ref="O154:R154"/>
    <mergeCell ref="O155:R155"/>
    <mergeCell ref="O156:R156"/>
    <mergeCell ref="B151:C153"/>
    <mergeCell ref="D151:E152"/>
    <mergeCell ref="B154:E157"/>
  </mergeCells>
  <phoneticPr fontId="2"/>
  <pageMargins left="0.7" right="0.7" top="0.75" bottom="0.75" header="0.3" footer="0.3"/>
  <pageSetup paperSize="9" scale="81" orientation="portrait" r:id="rId1"/>
  <rowBreaks count="1" manualBreakCount="1">
    <brk id="91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L8"/>
  <sheetViews>
    <sheetView zoomScale="160" zoomScaleNormal="160" workbookViewId="0">
      <selection activeCell="FB13" sqref="FB13"/>
    </sheetView>
  </sheetViews>
  <sheetFormatPr defaultRowHeight="13.5"/>
  <cols>
    <col min="6" max="6" width="24.875" customWidth="1"/>
    <col min="7" max="9" width="2.5" bestFit="1" customWidth="1"/>
    <col min="10" max="12" width="3" bestFit="1" customWidth="1"/>
    <col min="13" max="13" width="2.125" bestFit="1" customWidth="1"/>
    <col min="14" max="14" width="4.75" customWidth="1"/>
    <col min="15" max="15" width="4.5" bestFit="1" customWidth="1"/>
    <col min="16" max="16" width="4.25" bestFit="1" customWidth="1"/>
    <col min="17" max="17" width="4.875" bestFit="1" customWidth="1"/>
    <col min="18" max="18" width="3" bestFit="1" customWidth="1"/>
    <col min="19" max="19" width="5.25" bestFit="1" customWidth="1"/>
    <col min="20" max="20" width="2.875" bestFit="1" customWidth="1"/>
    <col min="21" max="21" width="2.25" bestFit="1" customWidth="1"/>
    <col min="22" max="22" width="2.5" bestFit="1" customWidth="1"/>
    <col min="23" max="23" width="2.25" bestFit="1" customWidth="1"/>
    <col min="24" max="25" width="2.5" bestFit="1" customWidth="1"/>
    <col min="26" max="27" width="2.25" bestFit="1" customWidth="1"/>
    <col min="28" max="28" width="2.5" bestFit="1" customWidth="1"/>
    <col min="29" max="29" width="2.25" bestFit="1" customWidth="1"/>
    <col min="30" max="31" width="2.5" bestFit="1" customWidth="1"/>
    <col min="32" max="33" width="2.25" bestFit="1" customWidth="1"/>
    <col min="34" max="35" width="2.5" bestFit="1" customWidth="1"/>
    <col min="36" max="36" width="2.25" bestFit="1" customWidth="1"/>
    <col min="37" max="37" width="2.5" bestFit="1" customWidth="1"/>
    <col min="38" max="38" width="2.25" bestFit="1" customWidth="1"/>
    <col min="39" max="39" width="2.5" bestFit="1" customWidth="1"/>
    <col min="40" max="42" width="2.25" bestFit="1" customWidth="1"/>
    <col min="43" max="43" width="2.5" bestFit="1" customWidth="1"/>
    <col min="44" max="44" width="2.25" bestFit="1" customWidth="1"/>
    <col min="45" max="45" width="2.5" bestFit="1" customWidth="1"/>
    <col min="46" max="51" width="2.25" bestFit="1" customWidth="1"/>
    <col min="52" max="52" width="2.5" bestFit="1" customWidth="1"/>
    <col min="53" max="53" width="3" bestFit="1" customWidth="1"/>
    <col min="54" max="58" width="3.25" bestFit="1" customWidth="1"/>
    <col min="246" max="246" width="17.25" bestFit="1" customWidth="1"/>
  </cols>
  <sheetData>
    <row r="1" spans="1:246" ht="14.25" thickBot="1"/>
    <row r="2" spans="1:246" ht="14.25" thickBot="1">
      <c r="A2" s="682" t="s">
        <v>283</v>
      </c>
      <c r="B2" s="683"/>
      <c r="C2" s="684"/>
      <c r="D2" s="691" t="s">
        <v>222</v>
      </c>
      <c r="E2" s="682" t="s">
        <v>217</v>
      </c>
      <c r="F2" s="684"/>
      <c r="G2" s="682" t="s">
        <v>218</v>
      </c>
      <c r="H2" s="683"/>
      <c r="I2" s="684"/>
      <c r="J2" s="723" t="s">
        <v>219</v>
      </c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724"/>
      <c r="AA2" s="724"/>
      <c r="AB2" s="724"/>
      <c r="AC2" s="724"/>
      <c r="AD2" s="724"/>
      <c r="AE2" s="724"/>
      <c r="AF2" s="724"/>
      <c r="AG2" s="724"/>
      <c r="AH2" s="724"/>
      <c r="AI2" s="724"/>
      <c r="AJ2" s="724"/>
      <c r="AK2" s="724"/>
      <c r="AL2" s="724"/>
      <c r="AM2" s="724"/>
      <c r="AN2" s="724"/>
      <c r="AO2" s="724"/>
      <c r="AP2" s="724"/>
      <c r="AQ2" s="724"/>
      <c r="AR2" s="724"/>
      <c r="AS2" s="724"/>
      <c r="AT2" s="724"/>
      <c r="AU2" s="724"/>
      <c r="AV2" s="724"/>
      <c r="AW2" s="724"/>
      <c r="AX2" s="724"/>
      <c r="AY2" s="724"/>
      <c r="AZ2" s="724"/>
      <c r="BA2" s="724"/>
      <c r="BB2" s="724"/>
      <c r="BC2" s="724"/>
      <c r="BD2" s="724"/>
      <c r="BE2" s="724"/>
      <c r="BF2" s="724"/>
      <c r="BG2" s="725"/>
      <c r="BH2" s="723" t="s">
        <v>220</v>
      </c>
      <c r="BI2" s="724"/>
      <c r="BJ2" s="724"/>
      <c r="BK2" s="724"/>
      <c r="BL2" s="724"/>
      <c r="BM2" s="724"/>
      <c r="BN2" s="724"/>
      <c r="BO2" s="724"/>
      <c r="BP2" s="724"/>
      <c r="BQ2" s="724"/>
      <c r="BR2" s="724"/>
      <c r="BS2" s="724"/>
      <c r="BT2" s="724"/>
      <c r="BU2" s="724"/>
      <c r="BV2" s="724"/>
      <c r="BW2" s="724"/>
      <c r="BX2" s="724"/>
      <c r="BY2" s="724"/>
      <c r="BZ2" s="724"/>
      <c r="CA2" s="724"/>
      <c r="CB2" s="724"/>
      <c r="CC2" s="724"/>
      <c r="CD2" s="724"/>
      <c r="CE2" s="724"/>
      <c r="CF2" s="724"/>
      <c r="CG2" s="724"/>
      <c r="CH2" s="724"/>
      <c r="CI2" s="724"/>
      <c r="CJ2" s="724"/>
      <c r="CK2" s="724"/>
      <c r="CL2" s="724"/>
      <c r="CM2" s="724"/>
      <c r="CN2" s="724"/>
      <c r="CO2" s="724"/>
      <c r="CP2" s="724"/>
      <c r="CQ2" s="724"/>
      <c r="CR2" s="724"/>
      <c r="CS2" s="724"/>
      <c r="CT2" s="724"/>
      <c r="CU2" s="724"/>
      <c r="CV2" s="724"/>
      <c r="CW2" s="724"/>
      <c r="CX2" s="724"/>
      <c r="CY2" s="724"/>
      <c r="CZ2" s="724"/>
      <c r="DA2" s="724"/>
      <c r="DB2" s="724"/>
      <c r="DC2" s="724"/>
      <c r="DD2" s="724"/>
      <c r="DE2" s="724"/>
      <c r="DF2" s="724"/>
      <c r="DG2" s="724"/>
      <c r="DH2" s="724"/>
      <c r="DI2" s="724"/>
      <c r="DJ2" s="724"/>
      <c r="DK2" s="724"/>
      <c r="DL2" s="724"/>
      <c r="DM2" s="724"/>
      <c r="DN2" s="724"/>
      <c r="DO2" s="724"/>
      <c r="DP2" s="724"/>
      <c r="DQ2" s="724"/>
      <c r="DR2" s="724"/>
      <c r="DS2" s="724"/>
      <c r="DT2" s="724"/>
      <c r="DU2" s="724"/>
      <c r="DV2" s="724"/>
      <c r="DW2" s="724"/>
      <c r="DX2" s="724"/>
      <c r="DY2" s="724"/>
      <c r="DZ2" s="724"/>
      <c r="EA2" s="724"/>
      <c r="EB2" s="724"/>
      <c r="EC2" s="724"/>
      <c r="ED2" s="724"/>
      <c r="EE2" s="724"/>
      <c r="EF2" s="724"/>
      <c r="EG2" s="724"/>
      <c r="EH2" s="724"/>
      <c r="EI2" s="724"/>
      <c r="EJ2" s="724"/>
      <c r="EK2" s="724"/>
      <c r="EL2" s="724"/>
      <c r="EM2" s="724"/>
      <c r="EN2" s="724"/>
      <c r="EO2" s="724"/>
      <c r="EP2" s="724"/>
      <c r="EQ2" s="724"/>
      <c r="ER2" s="724"/>
      <c r="ES2" s="724"/>
      <c r="ET2" s="724"/>
      <c r="EU2" s="724"/>
      <c r="EV2" s="724"/>
      <c r="EW2" s="724"/>
      <c r="EX2" s="724"/>
      <c r="EY2" s="724"/>
      <c r="EZ2" s="724"/>
      <c r="FA2" s="724"/>
      <c r="FB2" s="724"/>
      <c r="FC2" s="724"/>
      <c r="FD2" s="724"/>
      <c r="FE2" s="724"/>
      <c r="FF2" s="724"/>
      <c r="FG2" s="724"/>
      <c r="FH2" s="724"/>
      <c r="FI2" s="724"/>
      <c r="FJ2" s="724"/>
      <c r="FK2" s="724"/>
      <c r="FL2" s="724"/>
      <c r="FM2" s="724"/>
      <c r="FN2" s="724"/>
      <c r="FO2" s="724"/>
      <c r="FP2" s="724"/>
      <c r="FQ2" s="725"/>
      <c r="FR2" s="723" t="s">
        <v>221</v>
      </c>
      <c r="FS2" s="724"/>
      <c r="FT2" s="724"/>
      <c r="FU2" s="724"/>
      <c r="FV2" s="724"/>
      <c r="FW2" s="724"/>
      <c r="FX2" s="724"/>
      <c r="FY2" s="724"/>
      <c r="FZ2" s="724"/>
      <c r="GA2" s="724"/>
      <c r="GB2" s="724"/>
      <c r="GC2" s="724"/>
      <c r="GD2" s="724"/>
      <c r="GE2" s="724"/>
      <c r="GF2" s="724"/>
      <c r="GG2" s="724"/>
      <c r="GH2" s="724"/>
      <c r="GI2" s="724"/>
      <c r="GJ2" s="724"/>
      <c r="GK2" s="724"/>
      <c r="GL2" s="724"/>
      <c r="GM2" s="724"/>
      <c r="GN2" s="724"/>
      <c r="GO2" s="724"/>
      <c r="GP2" s="724"/>
      <c r="GQ2" s="724"/>
      <c r="GR2" s="724"/>
      <c r="GS2" s="724"/>
      <c r="GT2" s="724"/>
      <c r="GU2" s="724"/>
      <c r="GV2" s="724"/>
      <c r="GW2" s="724"/>
      <c r="GX2" s="724"/>
      <c r="GY2" s="724"/>
      <c r="GZ2" s="724"/>
      <c r="HA2" s="724"/>
      <c r="HB2" s="724"/>
      <c r="HC2" s="724"/>
      <c r="HD2" s="724"/>
      <c r="HE2" s="724"/>
      <c r="HF2" s="724"/>
      <c r="HG2" s="724"/>
      <c r="HH2" s="724"/>
      <c r="HI2" s="724"/>
      <c r="HJ2" s="724"/>
      <c r="HK2" s="724"/>
      <c r="HL2" s="724"/>
      <c r="HM2" s="724"/>
      <c r="HN2" s="724"/>
      <c r="HO2" s="724"/>
      <c r="HP2" s="724"/>
      <c r="HQ2" s="724"/>
      <c r="HR2" s="724"/>
      <c r="HS2" s="724"/>
      <c r="HT2" s="724"/>
      <c r="HU2" s="724"/>
      <c r="HV2" s="724"/>
      <c r="HW2" s="724"/>
      <c r="HX2" s="724"/>
      <c r="HY2" s="724"/>
      <c r="HZ2" s="724"/>
      <c r="IA2" s="724"/>
      <c r="IB2" s="724"/>
      <c r="IC2" s="724"/>
      <c r="ID2" s="724"/>
      <c r="IE2" s="724"/>
      <c r="IF2" s="724"/>
      <c r="IG2" s="724"/>
      <c r="IH2" s="724"/>
      <c r="II2" s="724"/>
      <c r="IJ2" s="724"/>
      <c r="IK2" s="725"/>
      <c r="IL2" s="691" t="s">
        <v>222</v>
      </c>
    </row>
    <row r="3" spans="1:246" ht="14.25" thickBot="1">
      <c r="A3" s="685"/>
      <c r="B3" s="686"/>
      <c r="C3" s="687"/>
      <c r="D3" s="692"/>
      <c r="E3" s="688"/>
      <c r="F3" s="690"/>
      <c r="G3" s="688"/>
      <c r="H3" s="689"/>
      <c r="I3" s="690"/>
      <c r="J3" s="723" t="s">
        <v>223</v>
      </c>
      <c r="K3" s="724"/>
      <c r="L3" s="724"/>
      <c r="M3" s="724"/>
      <c r="N3" s="725"/>
      <c r="O3" s="331">
        <v>1</v>
      </c>
      <c r="P3" s="723">
        <v>2</v>
      </c>
      <c r="Q3" s="725"/>
      <c r="R3" s="723">
        <v>3</v>
      </c>
      <c r="S3" s="724"/>
      <c r="T3" s="725"/>
      <c r="U3" s="726">
        <v>4</v>
      </c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/>
      <c r="AS3" s="727"/>
      <c r="AT3" s="727"/>
      <c r="AU3" s="727"/>
      <c r="AV3" s="727"/>
      <c r="AW3" s="727"/>
      <c r="AX3" s="727"/>
      <c r="AY3" s="727"/>
      <c r="AZ3" s="728"/>
      <c r="BA3" s="726">
        <v>5</v>
      </c>
      <c r="BB3" s="727"/>
      <c r="BC3" s="727"/>
      <c r="BD3" s="727"/>
      <c r="BE3" s="727"/>
      <c r="BF3" s="727"/>
      <c r="BG3" s="728"/>
      <c r="BH3" s="726">
        <v>1</v>
      </c>
      <c r="BI3" s="727"/>
      <c r="BJ3" s="727"/>
      <c r="BK3" s="727"/>
      <c r="BL3" s="727"/>
      <c r="BM3" s="727"/>
      <c r="BN3" s="727"/>
      <c r="BO3" s="727"/>
      <c r="BP3" s="727"/>
      <c r="BQ3" s="727"/>
      <c r="BR3" s="727"/>
      <c r="BS3" s="727"/>
      <c r="BT3" s="727"/>
      <c r="BU3" s="727"/>
      <c r="BV3" s="727"/>
      <c r="BW3" s="727"/>
      <c r="BX3" s="727"/>
      <c r="BY3" s="727"/>
      <c r="BZ3" s="727"/>
      <c r="CA3" s="727"/>
      <c r="CB3" s="727"/>
      <c r="CC3" s="727"/>
      <c r="CD3" s="727"/>
      <c r="CE3" s="727"/>
      <c r="CF3" s="727"/>
      <c r="CG3" s="727"/>
      <c r="CH3" s="727"/>
      <c r="CI3" s="727"/>
      <c r="CJ3" s="727"/>
      <c r="CK3" s="727"/>
      <c r="CL3" s="727"/>
      <c r="CM3" s="727"/>
      <c r="CN3" s="727"/>
      <c r="CO3" s="727"/>
      <c r="CP3" s="727"/>
      <c r="CQ3" s="727"/>
      <c r="CR3" s="727"/>
      <c r="CS3" s="727"/>
      <c r="CT3" s="727"/>
      <c r="CU3" s="727"/>
      <c r="CV3" s="727"/>
      <c r="CW3" s="727"/>
      <c r="CX3" s="727"/>
      <c r="CY3" s="727"/>
      <c r="CZ3" s="727"/>
      <c r="DA3" s="727"/>
      <c r="DB3" s="727"/>
      <c r="DC3" s="727"/>
      <c r="DD3" s="727"/>
      <c r="DE3" s="727"/>
      <c r="DF3" s="727"/>
      <c r="DG3" s="727"/>
      <c r="DH3" s="727"/>
      <c r="DI3" s="727"/>
      <c r="DJ3" s="727"/>
      <c r="DK3" s="727"/>
      <c r="DL3" s="727"/>
      <c r="DM3" s="727"/>
      <c r="DN3" s="727"/>
      <c r="DO3" s="727"/>
      <c r="DP3" s="727"/>
      <c r="DQ3" s="727"/>
      <c r="DR3" s="727"/>
      <c r="DS3" s="727"/>
      <c r="DT3" s="727"/>
      <c r="DU3" s="727"/>
      <c r="DV3" s="727"/>
      <c r="DW3" s="727"/>
      <c r="DX3" s="727"/>
      <c r="DY3" s="727"/>
      <c r="DZ3" s="727"/>
      <c r="EA3" s="727"/>
      <c r="EB3" s="727"/>
      <c r="EC3" s="727"/>
      <c r="ED3" s="727"/>
      <c r="EE3" s="727"/>
      <c r="EF3" s="727"/>
      <c r="EG3" s="727"/>
      <c r="EH3" s="727"/>
      <c r="EI3" s="727"/>
      <c r="EJ3" s="727"/>
      <c r="EK3" s="727"/>
      <c r="EL3" s="727"/>
      <c r="EM3" s="727"/>
      <c r="EN3" s="727"/>
      <c r="EO3" s="727"/>
      <c r="EP3" s="727"/>
      <c r="EQ3" s="727"/>
      <c r="ER3" s="727"/>
      <c r="ES3" s="727"/>
      <c r="ET3" s="727"/>
      <c r="EU3" s="727"/>
      <c r="EV3" s="727"/>
      <c r="EW3" s="727"/>
      <c r="EX3" s="727"/>
      <c r="EY3" s="727"/>
      <c r="EZ3" s="727"/>
      <c r="FA3" s="727"/>
      <c r="FB3" s="727"/>
      <c r="FC3" s="727"/>
      <c r="FD3" s="727"/>
      <c r="FE3" s="728"/>
      <c r="FF3" s="729" t="s">
        <v>224</v>
      </c>
      <c r="FG3" s="730"/>
      <c r="FH3" s="730"/>
      <c r="FI3" s="730"/>
      <c r="FJ3" s="730"/>
      <c r="FK3" s="730"/>
      <c r="FL3" s="730"/>
      <c r="FM3" s="730"/>
      <c r="FN3" s="730"/>
      <c r="FO3" s="731"/>
      <c r="FP3" s="723">
        <v>3</v>
      </c>
      <c r="FQ3" s="725"/>
      <c r="FR3" s="726">
        <v>1</v>
      </c>
      <c r="FS3" s="727"/>
      <c r="FT3" s="727"/>
      <c r="FU3" s="727"/>
      <c r="FV3" s="727"/>
      <c r="FW3" s="727"/>
      <c r="FX3" s="727"/>
      <c r="FY3" s="727"/>
      <c r="FZ3" s="727"/>
      <c r="GA3" s="727"/>
      <c r="GB3" s="727"/>
      <c r="GC3" s="727"/>
      <c r="GD3" s="727"/>
      <c r="GE3" s="727"/>
      <c r="GF3" s="727"/>
      <c r="GG3" s="727"/>
      <c r="GH3" s="727"/>
      <c r="GI3" s="727"/>
      <c r="GJ3" s="727"/>
      <c r="GK3" s="727"/>
      <c r="GL3" s="727"/>
      <c r="GM3" s="727"/>
      <c r="GN3" s="727"/>
      <c r="GO3" s="727"/>
      <c r="GP3" s="727"/>
      <c r="GQ3" s="727"/>
      <c r="GR3" s="727"/>
      <c r="GS3" s="727"/>
      <c r="GT3" s="727"/>
      <c r="GU3" s="727"/>
      <c r="GV3" s="727"/>
      <c r="GW3" s="727"/>
      <c r="GX3" s="727"/>
      <c r="GY3" s="727"/>
      <c r="GZ3" s="727"/>
      <c r="HA3" s="727"/>
      <c r="HB3" s="727"/>
      <c r="HC3" s="727"/>
      <c r="HD3" s="727"/>
      <c r="HE3" s="727"/>
      <c r="HF3" s="727"/>
      <c r="HG3" s="727"/>
      <c r="HH3" s="727"/>
      <c r="HI3" s="727"/>
      <c r="HJ3" s="727"/>
      <c r="HK3" s="727"/>
      <c r="HL3" s="727"/>
      <c r="HM3" s="727"/>
      <c r="HN3" s="727"/>
      <c r="HO3" s="727"/>
      <c r="HP3" s="727"/>
      <c r="HQ3" s="727"/>
      <c r="HR3" s="727"/>
      <c r="HS3" s="727"/>
      <c r="HT3" s="727"/>
      <c r="HU3" s="727"/>
      <c r="HV3" s="727"/>
      <c r="HW3" s="727"/>
      <c r="HX3" s="727"/>
      <c r="HY3" s="727"/>
      <c r="HZ3" s="727"/>
      <c r="IA3" s="727"/>
      <c r="IB3" s="727"/>
      <c r="IC3" s="727"/>
      <c r="ID3" s="727"/>
      <c r="IE3" s="727"/>
      <c r="IF3" s="727"/>
      <c r="IG3" s="727"/>
      <c r="IH3" s="727"/>
      <c r="II3" s="727"/>
      <c r="IJ3" s="727"/>
      <c r="IK3" s="728"/>
      <c r="IL3" s="692"/>
    </row>
    <row r="4" spans="1:246" ht="14.25" thickBot="1">
      <c r="A4" s="685"/>
      <c r="B4" s="686"/>
      <c r="C4" s="687"/>
      <c r="D4" s="692"/>
      <c r="E4" s="759" t="s">
        <v>225</v>
      </c>
      <c r="F4" s="762" t="s">
        <v>226</v>
      </c>
      <c r="G4" s="765" t="s">
        <v>219</v>
      </c>
      <c r="H4" s="768" t="s">
        <v>220</v>
      </c>
      <c r="I4" s="771" t="s">
        <v>227</v>
      </c>
      <c r="J4" s="732" t="s">
        <v>228</v>
      </c>
      <c r="K4" s="733"/>
      <c r="L4" s="733"/>
      <c r="M4" s="734"/>
      <c r="N4" s="738" t="s">
        <v>229</v>
      </c>
      <c r="O4" s="741" t="s">
        <v>230</v>
      </c>
      <c r="P4" s="744" t="s">
        <v>231</v>
      </c>
      <c r="Q4" s="738" t="s">
        <v>232</v>
      </c>
      <c r="R4" s="712" t="s">
        <v>233</v>
      </c>
      <c r="S4" s="716"/>
      <c r="T4" s="713"/>
      <c r="U4" s="750" t="s">
        <v>234</v>
      </c>
      <c r="V4" s="751"/>
      <c r="W4" s="751"/>
      <c r="X4" s="751"/>
      <c r="Y4" s="751"/>
      <c r="Z4" s="751"/>
      <c r="AA4" s="751"/>
      <c r="AB4" s="751"/>
      <c r="AC4" s="751"/>
      <c r="AD4" s="751"/>
      <c r="AE4" s="751"/>
      <c r="AF4" s="751"/>
      <c r="AG4" s="751"/>
      <c r="AH4" s="751"/>
      <c r="AI4" s="751"/>
      <c r="AJ4" s="751"/>
      <c r="AK4" s="751"/>
      <c r="AL4" s="751"/>
      <c r="AM4" s="751"/>
      <c r="AN4" s="751"/>
      <c r="AO4" s="751"/>
      <c r="AP4" s="751"/>
      <c r="AQ4" s="751"/>
      <c r="AR4" s="751"/>
      <c r="AS4" s="751"/>
      <c r="AT4" s="751"/>
      <c r="AU4" s="751"/>
      <c r="AV4" s="751"/>
      <c r="AW4" s="751"/>
      <c r="AX4" s="751"/>
      <c r="AY4" s="751"/>
      <c r="AZ4" s="752"/>
      <c r="BA4" s="753" t="s">
        <v>235</v>
      </c>
      <c r="BB4" s="754"/>
      <c r="BC4" s="754"/>
      <c r="BD4" s="754"/>
      <c r="BE4" s="754"/>
      <c r="BF4" s="754"/>
      <c r="BG4" s="755"/>
      <c r="BH4" s="712" t="s">
        <v>236</v>
      </c>
      <c r="BI4" s="713"/>
      <c r="BJ4" s="712" t="s">
        <v>237</v>
      </c>
      <c r="BK4" s="716"/>
      <c r="BL4" s="716"/>
      <c r="BM4" s="716"/>
      <c r="BN4" s="716"/>
      <c r="BO4" s="716"/>
      <c r="BP4" s="716"/>
      <c r="BQ4" s="716"/>
      <c r="BR4" s="716"/>
      <c r="BS4" s="716"/>
      <c r="BT4" s="716"/>
      <c r="BU4" s="716"/>
      <c r="BV4" s="716"/>
      <c r="BW4" s="716"/>
      <c r="BX4" s="716"/>
      <c r="BY4" s="716"/>
      <c r="BZ4" s="716"/>
      <c r="CA4" s="716"/>
      <c r="CB4" s="716"/>
      <c r="CC4" s="716"/>
      <c r="CD4" s="716"/>
      <c r="CE4" s="716"/>
      <c r="CF4" s="716"/>
      <c r="CG4" s="716"/>
      <c r="CH4" s="716"/>
      <c r="CI4" s="716"/>
      <c r="CJ4" s="716"/>
      <c r="CK4" s="716"/>
      <c r="CL4" s="716"/>
      <c r="CM4" s="716"/>
      <c r="CN4" s="716"/>
      <c r="CO4" s="716"/>
      <c r="CP4" s="716"/>
      <c r="CQ4" s="716"/>
      <c r="CR4" s="716"/>
      <c r="CS4" s="716"/>
      <c r="CT4" s="716"/>
      <c r="CU4" s="716"/>
      <c r="CV4" s="716"/>
      <c r="CW4" s="716"/>
      <c r="CX4" s="716"/>
      <c r="CY4" s="716"/>
      <c r="CZ4" s="716"/>
      <c r="DA4" s="716"/>
      <c r="DB4" s="716"/>
      <c r="DC4" s="716"/>
      <c r="DD4" s="716"/>
      <c r="DE4" s="716"/>
      <c r="DF4" s="716"/>
      <c r="DG4" s="716"/>
      <c r="DH4" s="716"/>
      <c r="DI4" s="716"/>
      <c r="DJ4" s="716"/>
      <c r="DK4" s="716"/>
      <c r="DL4" s="716"/>
      <c r="DM4" s="716"/>
      <c r="DN4" s="716"/>
      <c r="DO4" s="716"/>
      <c r="DP4" s="716"/>
      <c r="DQ4" s="716"/>
      <c r="DR4" s="716"/>
      <c r="DS4" s="716"/>
      <c r="DT4" s="716"/>
      <c r="DU4" s="716"/>
      <c r="DV4" s="716"/>
      <c r="DW4" s="716"/>
      <c r="DX4" s="716"/>
      <c r="DY4" s="716"/>
      <c r="DZ4" s="716"/>
      <c r="EA4" s="716"/>
      <c r="EB4" s="716"/>
      <c r="EC4" s="716"/>
      <c r="ED4" s="716"/>
      <c r="EE4" s="716"/>
      <c r="EF4" s="716"/>
      <c r="EG4" s="716"/>
      <c r="EH4" s="716"/>
      <c r="EI4" s="716"/>
      <c r="EJ4" s="716"/>
      <c r="EK4" s="716"/>
      <c r="EL4" s="716"/>
      <c r="EM4" s="716"/>
      <c r="EN4" s="716"/>
      <c r="EO4" s="716"/>
      <c r="EP4" s="716"/>
      <c r="EQ4" s="716"/>
      <c r="ER4" s="716"/>
      <c r="ES4" s="716"/>
      <c r="ET4" s="716"/>
      <c r="EU4" s="716"/>
      <c r="EV4" s="716"/>
      <c r="EW4" s="716"/>
      <c r="EX4" s="716"/>
      <c r="EY4" s="716"/>
      <c r="EZ4" s="716"/>
      <c r="FA4" s="716"/>
      <c r="FB4" s="713"/>
      <c r="FC4" s="694" t="s">
        <v>7</v>
      </c>
      <c r="FD4" s="696" t="s">
        <v>238</v>
      </c>
      <c r="FE4" s="720" t="s">
        <v>239</v>
      </c>
      <c r="FF4" s="679" t="s">
        <v>240</v>
      </c>
      <c r="FG4" s="680"/>
      <c r="FH4" s="680"/>
      <c r="FI4" s="680"/>
      <c r="FJ4" s="680"/>
      <c r="FK4" s="680"/>
      <c r="FL4" s="680"/>
      <c r="FM4" s="680"/>
      <c r="FN4" s="680"/>
      <c r="FO4" s="681"/>
      <c r="FP4" s="712" t="s">
        <v>241</v>
      </c>
      <c r="FQ4" s="713"/>
      <c r="FR4" s="750" t="s">
        <v>242</v>
      </c>
      <c r="FS4" s="751"/>
      <c r="FT4" s="751"/>
      <c r="FU4" s="751"/>
      <c r="FV4" s="751"/>
      <c r="FW4" s="751"/>
      <c r="FX4" s="751"/>
      <c r="FY4" s="751"/>
      <c r="FZ4" s="751"/>
      <c r="GA4" s="751"/>
      <c r="GB4" s="751"/>
      <c r="GC4" s="751"/>
      <c r="GD4" s="751"/>
      <c r="GE4" s="751"/>
      <c r="GF4" s="751"/>
      <c r="GG4" s="751"/>
      <c r="GH4" s="751"/>
      <c r="GI4" s="751"/>
      <c r="GJ4" s="751"/>
      <c r="GK4" s="751"/>
      <c r="GL4" s="751"/>
      <c r="GM4" s="751"/>
      <c r="GN4" s="751"/>
      <c r="GO4" s="751"/>
      <c r="GP4" s="751"/>
      <c r="GQ4" s="751"/>
      <c r="GR4" s="751"/>
      <c r="GS4" s="751"/>
      <c r="GT4" s="751"/>
      <c r="GU4" s="751"/>
      <c r="GV4" s="751"/>
      <c r="GW4" s="751"/>
      <c r="GX4" s="751"/>
      <c r="GY4" s="751"/>
      <c r="GZ4" s="751"/>
      <c r="HA4" s="751"/>
      <c r="HB4" s="751"/>
      <c r="HC4" s="751"/>
      <c r="HD4" s="751"/>
      <c r="HE4" s="751"/>
      <c r="HF4" s="751"/>
      <c r="HG4" s="751"/>
      <c r="HH4" s="751"/>
      <c r="HI4" s="751"/>
      <c r="HJ4" s="751"/>
      <c r="HK4" s="751"/>
      <c r="HL4" s="751"/>
      <c r="HM4" s="751"/>
      <c r="HN4" s="751"/>
      <c r="HO4" s="751"/>
      <c r="HP4" s="751"/>
      <c r="HQ4" s="751"/>
      <c r="HR4" s="751"/>
      <c r="HS4" s="751"/>
      <c r="HT4" s="751"/>
      <c r="HU4" s="751"/>
      <c r="HV4" s="751"/>
      <c r="HW4" s="751"/>
      <c r="HX4" s="751"/>
      <c r="HY4" s="751"/>
      <c r="HZ4" s="751"/>
      <c r="IA4" s="751"/>
      <c r="IB4" s="751"/>
      <c r="IC4" s="751"/>
      <c r="ID4" s="751"/>
      <c r="IE4" s="751"/>
      <c r="IF4" s="751"/>
      <c r="IG4" s="751"/>
      <c r="IH4" s="751"/>
      <c r="II4" s="751"/>
      <c r="IJ4" s="751"/>
      <c r="IK4" s="752"/>
      <c r="IL4" s="692"/>
    </row>
    <row r="5" spans="1:246" ht="14.25" thickBot="1">
      <c r="A5" s="685"/>
      <c r="B5" s="686"/>
      <c r="C5" s="687"/>
      <c r="D5" s="692"/>
      <c r="E5" s="760"/>
      <c r="F5" s="763"/>
      <c r="G5" s="766"/>
      <c r="H5" s="769"/>
      <c r="I5" s="772"/>
      <c r="J5" s="735"/>
      <c r="K5" s="736"/>
      <c r="L5" s="736"/>
      <c r="M5" s="737"/>
      <c r="N5" s="739"/>
      <c r="O5" s="742"/>
      <c r="P5" s="745"/>
      <c r="Q5" s="739"/>
      <c r="R5" s="714"/>
      <c r="S5" s="717"/>
      <c r="T5" s="715"/>
      <c r="U5" s="750" t="s">
        <v>48</v>
      </c>
      <c r="V5" s="751"/>
      <c r="W5" s="751"/>
      <c r="X5" s="751"/>
      <c r="Y5" s="751"/>
      <c r="Z5" s="752"/>
      <c r="AA5" s="750" t="s">
        <v>49</v>
      </c>
      <c r="AB5" s="751"/>
      <c r="AC5" s="751"/>
      <c r="AD5" s="751"/>
      <c r="AE5" s="751"/>
      <c r="AF5" s="751"/>
      <c r="AG5" s="751"/>
      <c r="AH5" s="752"/>
      <c r="AI5" s="750" t="s">
        <v>100</v>
      </c>
      <c r="AJ5" s="752"/>
      <c r="AK5" s="750" t="s">
        <v>58</v>
      </c>
      <c r="AL5" s="751"/>
      <c r="AM5" s="751"/>
      <c r="AN5" s="751"/>
      <c r="AO5" s="751"/>
      <c r="AP5" s="751"/>
      <c r="AQ5" s="751"/>
      <c r="AR5" s="752"/>
      <c r="AS5" s="750" t="s">
        <v>50</v>
      </c>
      <c r="AT5" s="751"/>
      <c r="AU5" s="751"/>
      <c r="AV5" s="751"/>
      <c r="AW5" s="751"/>
      <c r="AX5" s="751"/>
      <c r="AY5" s="751"/>
      <c r="AZ5" s="752"/>
      <c r="BA5" s="756"/>
      <c r="BB5" s="757"/>
      <c r="BC5" s="757"/>
      <c r="BD5" s="757"/>
      <c r="BE5" s="757"/>
      <c r="BF5" s="757"/>
      <c r="BG5" s="758"/>
      <c r="BH5" s="714"/>
      <c r="BI5" s="715"/>
      <c r="BJ5" s="714"/>
      <c r="BK5" s="717"/>
      <c r="BL5" s="717"/>
      <c r="BM5" s="717"/>
      <c r="BN5" s="717"/>
      <c r="BO5" s="717"/>
      <c r="BP5" s="717"/>
      <c r="BQ5" s="717"/>
      <c r="BR5" s="717"/>
      <c r="BS5" s="717"/>
      <c r="BT5" s="717"/>
      <c r="BU5" s="717"/>
      <c r="BV5" s="717"/>
      <c r="BW5" s="717"/>
      <c r="BX5" s="717"/>
      <c r="BY5" s="717"/>
      <c r="BZ5" s="717"/>
      <c r="CA5" s="717"/>
      <c r="CB5" s="717"/>
      <c r="CC5" s="717"/>
      <c r="CD5" s="717"/>
      <c r="CE5" s="717"/>
      <c r="CF5" s="717"/>
      <c r="CG5" s="717"/>
      <c r="CH5" s="717"/>
      <c r="CI5" s="717"/>
      <c r="CJ5" s="717"/>
      <c r="CK5" s="717"/>
      <c r="CL5" s="717"/>
      <c r="CM5" s="717"/>
      <c r="CN5" s="717"/>
      <c r="CO5" s="717"/>
      <c r="CP5" s="717"/>
      <c r="CQ5" s="717"/>
      <c r="CR5" s="717"/>
      <c r="CS5" s="717"/>
      <c r="CT5" s="717"/>
      <c r="CU5" s="717"/>
      <c r="CV5" s="717"/>
      <c r="CW5" s="717"/>
      <c r="CX5" s="717"/>
      <c r="CY5" s="717"/>
      <c r="CZ5" s="717"/>
      <c r="DA5" s="717"/>
      <c r="DB5" s="717"/>
      <c r="DC5" s="717"/>
      <c r="DD5" s="717"/>
      <c r="DE5" s="717"/>
      <c r="DF5" s="717"/>
      <c r="DG5" s="717"/>
      <c r="DH5" s="717"/>
      <c r="DI5" s="717"/>
      <c r="DJ5" s="717"/>
      <c r="DK5" s="717"/>
      <c r="DL5" s="717"/>
      <c r="DM5" s="717"/>
      <c r="DN5" s="717"/>
      <c r="DO5" s="717"/>
      <c r="DP5" s="717"/>
      <c r="DQ5" s="717"/>
      <c r="DR5" s="717"/>
      <c r="DS5" s="717"/>
      <c r="DT5" s="717"/>
      <c r="DU5" s="717"/>
      <c r="DV5" s="717"/>
      <c r="DW5" s="717"/>
      <c r="DX5" s="717"/>
      <c r="DY5" s="717"/>
      <c r="DZ5" s="717"/>
      <c r="EA5" s="717"/>
      <c r="EB5" s="717"/>
      <c r="EC5" s="717"/>
      <c r="ED5" s="717"/>
      <c r="EE5" s="717"/>
      <c r="EF5" s="717"/>
      <c r="EG5" s="717"/>
      <c r="EH5" s="717"/>
      <c r="EI5" s="717"/>
      <c r="EJ5" s="717"/>
      <c r="EK5" s="717"/>
      <c r="EL5" s="717"/>
      <c r="EM5" s="717"/>
      <c r="EN5" s="717"/>
      <c r="EO5" s="717"/>
      <c r="EP5" s="717"/>
      <c r="EQ5" s="717"/>
      <c r="ER5" s="717"/>
      <c r="ES5" s="717"/>
      <c r="ET5" s="717"/>
      <c r="EU5" s="717"/>
      <c r="EV5" s="717"/>
      <c r="EW5" s="717"/>
      <c r="EX5" s="717"/>
      <c r="EY5" s="717"/>
      <c r="EZ5" s="717"/>
      <c r="FA5" s="717"/>
      <c r="FB5" s="715"/>
      <c r="FC5" s="718"/>
      <c r="FD5" s="719"/>
      <c r="FE5" s="721"/>
      <c r="FF5" s="679" t="s">
        <v>243</v>
      </c>
      <c r="FG5" s="681"/>
      <c r="FH5" s="679" t="s">
        <v>244</v>
      </c>
      <c r="FI5" s="681"/>
      <c r="FJ5" s="679" t="s">
        <v>245</v>
      </c>
      <c r="FK5" s="681"/>
      <c r="FL5" s="679" t="s">
        <v>246</v>
      </c>
      <c r="FM5" s="681"/>
      <c r="FN5" s="679" t="s">
        <v>247</v>
      </c>
      <c r="FO5" s="681"/>
      <c r="FP5" s="714"/>
      <c r="FQ5" s="715"/>
      <c r="FR5" s="750" t="s">
        <v>48</v>
      </c>
      <c r="FS5" s="751"/>
      <c r="FT5" s="751"/>
      <c r="FU5" s="751"/>
      <c r="FV5" s="751"/>
      <c r="FW5" s="751"/>
      <c r="FX5" s="751"/>
      <c r="FY5" s="751"/>
      <c r="FZ5" s="751"/>
      <c r="GA5" s="751"/>
      <c r="GB5" s="751"/>
      <c r="GC5" s="752"/>
      <c r="GD5" s="750" t="s">
        <v>49</v>
      </c>
      <c r="GE5" s="751"/>
      <c r="GF5" s="751"/>
      <c r="GG5" s="751"/>
      <c r="GH5" s="751"/>
      <c r="GI5" s="751"/>
      <c r="GJ5" s="751"/>
      <c r="GK5" s="751"/>
      <c r="GL5" s="751"/>
      <c r="GM5" s="751"/>
      <c r="GN5" s="751"/>
      <c r="GO5" s="751"/>
      <c r="GP5" s="751"/>
      <c r="GQ5" s="751"/>
      <c r="GR5" s="752"/>
      <c r="GS5" s="750" t="s">
        <v>100</v>
      </c>
      <c r="GT5" s="751"/>
      <c r="GU5" s="751"/>
      <c r="GV5" s="751"/>
      <c r="GW5" s="751"/>
      <c r="GX5" s="752"/>
      <c r="GY5" s="750" t="s">
        <v>58</v>
      </c>
      <c r="GZ5" s="751"/>
      <c r="HA5" s="751"/>
      <c r="HB5" s="751"/>
      <c r="HC5" s="751"/>
      <c r="HD5" s="751"/>
      <c r="HE5" s="751"/>
      <c r="HF5" s="751"/>
      <c r="HG5" s="751"/>
      <c r="HH5" s="751"/>
      <c r="HI5" s="751"/>
      <c r="HJ5" s="751"/>
      <c r="HK5" s="751"/>
      <c r="HL5" s="751"/>
      <c r="HM5" s="752"/>
      <c r="HN5" s="750" t="s">
        <v>50</v>
      </c>
      <c r="HO5" s="751"/>
      <c r="HP5" s="751"/>
      <c r="HQ5" s="751"/>
      <c r="HR5" s="751"/>
      <c r="HS5" s="751"/>
      <c r="HT5" s="751"/>
      <c r="HU5" s="751"/>
      <c r="HV5" s="751"/>
      <c r="HW5" s="751"/>
      <c r="HX5" s="751"/>
      <c r="HY5" s="751"/>
      <c r="HZ5" s="751"/>
      <c r="IA5" s="751"/>
      <c r="IB5" s="752"/>
      <c r="IC5" s="679" t="s">
        <v>7</v>
      </c>
      <c r="ID5" s="680"/>
      <c r="IE5" s="680"/>
      <c r="IF5" s="680"/>
      <c r="IG5" s="680"/>
      <c r="IH5" s="680"/>
      <c r="II5" s="680"/>
      <c r="IJ5" s="680"/>
      <c r="IK5" s="681"/>
      <c r="IL5" s="692"/>
    </row>
    <row r="6" spans="1:246" ht="14.25" thickBot="1">
      <c r="A6" s="685"/>
      <c r="B6" s="686"/>
      <c r="C6" s="687"/>
      <c r="D6" s="692"/>
      <c r="E6" s="760"/>
      <c r="F6" s="763"/>
      <c r="G6" s="766"/>
      <c r="H6" s="769"/>
      <c r="I6" s="772"/>
      <c r="J6" s="747" t="s">
        <v>248</v>
      </c>
      <c r="K6" s="332" t="s">
        <v>249</v>
      </c>
      <c r="L6" s="748" t="s">
        <v>250</v>
      </c>
      <c r="M6" s="748" t="s">
        <v>251</v>
      </c>
      <c r="N6" s="739"/>
      <c r="O6" s="742"/>
      <c r="P6" s="745"/>
      <c r="Q6" s="739"/>
      <c r="R6" s="710" t="s">
        <v>252</v>
      </c>
      <c r="S6" s="707" t="s">
        <v>253</v>
      </c>
      <c r="T6" s="709"/>
      <c r="U6" s="701" t="s">
        <v>106</v>
      </c>
      <c r="V6" s="702"/>
      <c r="W6" s="703" t="s">
        <v>254</v>
      </c>
      <c r="X6" s="704"/>
      <c r="Y6" s="705" t="s">
        <v>65</v>
      </c>
      <c r="Z6" s="706"/>
      <c r="AA6" s="701" t="s">
        <v>49</v>
      </c>
      <c r="AB6" s="702"/>
      <c r="AC6" s="705" t="s">
        <v>87</v>
      </c>
      <c r="AD6" s="702"/>
      <c r="AE6" s="705" t="s">
        <v>70</v>
      </c>
      <c r="AF6" s="702"/>
      <c r="AG6" s="705" t="s">
        <v>71</v>
      </c>
      <c r="AH6" s="706"/>
      <c r="AI6" s="701" t="s">
        <v>100</v>
      </c>
      <c r="AJ6" s="706"/>
      <c r="AK6" s="701" t="s">
        <v>66</v>
      </c>
      <c r="AL6" s="702"/>
      <c r="AM6" s="705" t="s">
        <v>255</v>
      </c>
      <c r="AN6" s="702"/>
      <c r="AO6" s="705" t="s">
        <v>86</v>
      </c>
      <c r="AP6" s="702"/>
      <c r="AQ6" s="705" t="s">
        <v>67</v>
      </c>
      <c r="AR6" s="706"/>
      <c r="AS6" s="701" t="s">
        <v>95</v>
      </c>
      <c r="AT6" s="702"/>
      <c r="AU6" s="705" t="s">
        <v>96</v>
      </c>
      <c r="AV6" s="702"/>
      <c r="AW6" s="705" t="s">
        <v>97</v>
      </c>
      <c r="AX6" s="702"/>
      <c r="AY6" s="705" t="s">
        <v>98</v>
      </c>
      <c r="AZ6" s="706"/>
      <c r="BA6" s="710" t="s">
        <v>256</v>
      </c>
      <c r="BB6" s="707" t="s">
        <v>257</v>
      </c>
      <c r="BC6" s="708"/>
      <c r="BD6" s="707" t="s">
        <v>258</v>
      </c>
      <c r="BE6" s="708"/>
      <c r="BF6" s="707" t="s">
        <v>259</v>
      </c>
      <c r="BG6" s="709"/>
      <c r="BH6" s="694" t="s">
        <v>260</v>
      </c>
      <c r="BI6" s="696" t="s">
        <v>261</v>
      </c>
      <c r="BJ6" s="333" t="s">
        <v>277</v>
      </c>
      <c r="BK6" s="334">
        <v>30</v>
      </c>
      <c r="BL6" s="335">
        <v>31</v>
      </c>
      <c r="BM6" s="335">
        <v>32</v>
      </c>
      <c r="BN6" s="335">
        <v>33</v>
      </c>
      <c r="BO6" s="335">
        <v>34</v>
      </c>
      <c r="BP6" s="335">
        <v>35</v>
      </c>
      <c r="BQ6" s="336">
        <v>36</v>
      </c>
      <c r="BR6" s="336">
        <v>37</v>
      </c>
      <c r="BS6" s="336">
        <v>38</v>
      </c>
      <c r="BT6" s="336">
        <v>39</v>
      </c>
      <c r="BU6" s="336">
        <v>40</v>
      </c>
      <c r="BV6" s="336">
        <v>41</v>
      </c>
      <c r="BW6" s="336">
        <v>42</v>
      </c>
      <c r="BX6" s="336">
        <v>43</v>
      </c>
      <c r="BY6" s="336">
        <v>44</v>
      </c>
      <c r="BZ6" s="336">
        <v>45</v>
      </c>
      <c r="CA6" s="336">
        <v>46</v>
      </c>
      <c r="CB6" s="336">
        <v>47</v>
      </c>
      <c r="CC6" s="336">
        <v>48</v>
      </c>
      <c r="CD6" s="336">
        <v>49</v>
      </c>
      <c r="CE6" s="336">
        <v>50</v>
      </c>
      <c r="CF6" s="336">
        <v>51</v>
      </c>
      <c r="CG6" s="336">
        <v>52</v>
      </c>
      <c r="CH6" s="336">
        <v>53</v>
      </c>
      <c r="CI6" s="336">
        <v>54</v>
      </c>
      <c r="CJ6" s="336">
        <v>55</v>
      </c>
      <c r="CK6" s="336">
        <v>56</v>
      </c>
      <c r="CL6" s="336">
        <v>57</v>
      </c>
      <c r="CM6" s="336">
        <v>58</v>
      </c>
      <c r="CN6" s="336">
        <v>59</v>
      </c>
      <c r="CO6" s="336">
        <v>60</v>
      </c>
      <c r="CP6" s="336">
        <v>61</v>
      </c>
      <c r="CQ6" s="336">
        <v>62</v>
      </c>
      <c r="CR6" s="336">
        <v>63</v>
      </c>
      <c r="CS6" s="336">
        <v>64</v>
      </c>
      <c r="CT6" s="336">
        <v>65</v>
      </c>
      <c r="CU6" s="336">
        <v>66</v>
      </c>
      <c r="CV6" s="336">
        <v>67</v>
      </c>
      <c r="CW6" s="336">
        <v>68</v>
      </c>
      <c r="CX6" s="336">
        <v>69</v>
      </c>
      <c r="CY6" s="337">
        <v>70</v>
      </c>
      <c r="CZ6" s="334">
        <v>71</v>
      </c>
      <c r="DA6" s="336">
        <v>72</v>
      </c>
      <c r="DB6" s="336">
        <v>73</v>
      </c>
      <c r="DC6" s="338">
        <v>74</v>
      </c>
      <c r="DD6" s="339">
        <v>75</v>
      </c>
      <c r="DE6" s="334">
        <v>76</v>
      </c>
      <c r="DF6" s="336">
        <v>77</v>
      </c>
      <c r="DG6" s="336">
        <v>78</v>
      </c>
      <c r="DH6" s="338">
        <v>79</v>
      </c>
      <c r="DI6" s="334">
        <v>80</v>
      </c>
      <c r="DJ6" s="336">
        <v>81</v>
      </c>
      <c r="DK6" s="336">
        <v>82</v>
      </c>
      <c r="DL6" s="336">
        <v>83</v>
      </c>
      <c r="DM6" s="336">
        <v>84</v>
      </c>
      <c r="DN6" s="336">
        <v>85</v>
      </c>
      <c r="DO6" s="336">
        <v>86</v>
      </c>
      <c r="DP6" s="336">
        <v>87</v>
      </c>
      <c r="DQ6" s="336">
        <v>88</v>
      </c>
      <c r="DR6" s="336">
        <v>89</v>
      </c>
      <c r="DS6" s="336">
        <v>90</v>
      </c>
      <c r="DT6" s="336">
        <v>91</v>
      </c>
      <c r="DU6" s="336">
        <v>92</v>
      </c>
      <c r="DV6" s="336">
        <v>93</v>
      </c>
      <c r="DW6" s="336">
        <v>94</v>
      </c>
      <c r="DX6" s="336">
        <v>95</v>
      </c>
      <c r="DY6" s="336">
        <v>96</v>
      </c>
      <c r="DZ6" s="336">
        <v>97</v>
      </c>
      <c r="EA6" s="336">
        <v>98</v>
      </c>
      <c r="EB6" s="336">
        <v>99</v>
      </c>
      <c r="EC6" s="340">
        <v>100</v>
      </c>
      <c r="ED6" s="340">
        <v>101</v>
      </c>
      <c r="EE6" s="340">
        <v>102</v>
      </c>
      <c r="EF6" s="340">
        <v>103</v>
      </c>
      <c r="EG6" s="340">
        <v>104</v>
      </c>
      <c r="EH6" s="340">
        <v>105</v>
      </c>
      <c r="EI6" s="340">
        <v>106</v>
      </c>
      <c r="EJ6" s="340">
        <v>107</v>
      </c>
      <c r="EK6" s="340">
        <v>108</v>
      </c>
      <c r="EL6" s="340">
        <v>109</v>
      </c>
      <c r="EM6" s="340">
        <v>110</v>
      </c>
      <c r="EN6" s="340">
        <v>111</v>
      </c>
      <c r="EO6" s="340">
        <v>112</v>
      </c>
      <c r="EP6" s="340">
        <v>113</v>
      </c>
      <c r="EQ6" s="340">
        <v>114</v>
      </c>
      <c r="ER6" s="340">
        <v>115</v>
      </c>
      <c r="ES6" s="340">
        <v>116</v>
      </c>
      <c r="ET6" s="340">
        <v>117</v>
      </c>
      <c r="EU6" s="340">
        <v>118</v>
      </c>
      <c r="EV6" s="340">
        <v>119</v>
      </c>
      <c r="EW6" s="340">
        <v>120</v>
      </c>
      <c r="EX6" s="340">
        <v>121</v>
      </c>
      <c r="EY6" s="340">
        <v>122</v>
      </c>
      <c r="EZ6" s="340">
        <v>123</v>
      </c>
      <c r="FA6" s="340">
        <v>124</v>
      </c>
      <c r="FB6" s="341">
        <v>125</v>
      </c>
      <c r="FC6" s="718"/>
      <c r="FD6" s="719"/>
      <c r="FE6" s="721"/>
      <c r="FF6" s="694" t="s">
        <v>262</v>
      </c>
      <c r="FG6" s="696" t="s">
        <v>263</v>
      </c>
      <c r="FH6" s="694" t="s">
        <v>262</v>
      </c>
      <c r="FI6" s="696" t="s">
        <v>263</v>
      </c>
      <c r="FJ6" s="694" t="s">
        <v>262</v>
      </c>
      <c r="FK6" s="696" t="s">
        <v>263</v>
      </c>
      <c r="FL6" s="694" t="s">
        <v>262</v>
      </c>
      <c r="FM6" s="696" t="s">
        <v>263</v>
      </c>
      <c r="FN6" s="694" t="s">
        <v>262</v>
      </c>
      <c r="FO6" s="696" t="s">
        <v>263</v>
      </c>
      <c r="FP6" s="694" t="s">
        <v>239</v>
      </c>
      <c r="FQ6" s="696" t="s">
        <v>282</v>
      </c>
      <c r="FR6" s="679" t="s">
        <v>106</v>
      </c>
      <c r="FS6" s="680"/>
      <c r="FT6" s="681"/>
      <c r="FU6" s="698" t="s">
        <v>254</v>
      </c>
      <c r="FV6" s="699"/>
      <c r="FW6" s="700"/>
      <c r="FX6" s="679" t="s">
        <v>65</v>
      </c>
      <c r="FY6" s="680"/>
      <c r="FZ6" s="681"/>
      <c r="GA6" s="679" t="s">
        <v>264</v>
      </c>
      <c r="GB6" s="680"/>
      <c r="GC6" s="681"/>
      <c r="GD6" s="679" t="s">
        <v>49</v>
      </c>
      <c r="GE6" s="680"/>
      <c r="GF6" s="681"/>
      <c r="GG6" s="679" t="s">
        <v>265</v>
      </c>
      <c r="GH6" s="680"/>
      <c r="GI6" s="681"/>
      <c r="GJ6" s="679" t="s">
        <v>70</v>
      </c>
      <c r="GK6" s="680"/>
      <c r="GL6" s="681"/>
      <c r="GM6" s="679" t="s">
        <v>71</v>
      </c>
      <c r="GN6" s="680"/>
      <c r="GO6" s="681"/>
      <c r="GP6" s="679" t="s">
        <v>264</v>
      </c>
      <c r="GQ6" s="680"/>
      <c r="GR6" s="681"/>
      <c r="GS6" s="679" t="s">
        <v>100</v>
      </c>
      <c r="GT6" s="680"/>
      <c r="GU6" s="681"/>
      <c r="GV6" s="679" t="s">
        <v>264</v>
      </c>
      <c r="GW6" s="680"/>
      <c r="GX6" s="681"/>
      <c r="GY6" s="679" t="s">
        <v>66</v>
      </c>
      <c r="GZ6" s="680"/>
      <c r="HA6" s="681"/>
      <c r="HB6" s="679" t="s">
        <v>85</v>
      </c>
      <c r="HC6" s="680"/>
      <c r="HD6" s="681"/>
      <c r="HE6" s="679" t="s">
        <v>86</v>
      </c>
      <c r="HF6" s="680"/>
      <c r="HG6" s="681"/>
      <c r="HH6" s="679" t="s">
        <v>67</v>
      </c>
      <c r="HI6" s="680"/>
      <c r="HJ6" s="681"/>
      <c r="HK6" s="679" t="s">
        <v>264</v>
      </c>
      <c r="HL6" s="680"/>
      <c r="HM6" s="681"/>
      <c r="HN6" s="679" t="s">
        <v>95</v>
      </c>
      <c r="HO6" s="680"/>
      <c r="HP6" s="681"/>
      <c r="HQ6" s="679" t="s">
        <v>96</v>
      </c>
      <c r="HR6" s="680"/>
      <c r="HS6" s="681"/>
      <c r="HT6" s="679" t="s">
        <v>97</v>
      </c>
      <c r="HU6" s="680"/>
      <c r="HV6" s="681"/>
      <c r="HW6" s="679" t="s">
        <v>98</v>
      </c>
      <c r="HX6" s="680"/>
      <c r="HY6" s="681"/>
      <c r="HZ6" s="679" t="s">
        <v>264</v>
      </c>
      <c r="IA6" s="680"/>
      <c r="IB6" s="681"/>
      <c r="IC6" s="679" t="s">
        <v>37</v>
      </c>
      <c r="ID6" s="680"/>
      <c r="IE6" s="681"/>
      <c r="IF6" s="679" t="s">
        <v>68</v>
      </c>
      <c r="IG6" s="680"/>
      <c r="IH6" s="681"/>
      <c r="II6" s="679" t="s">
        <v>266</v>
      </c>
      <c r="IJ6" s="680"/>
      <c r="IK6" s="681"/>
      <c r="IL6" s="692"/>
    </row>
    <row r="7" spans="1:246" ht="14.25" thickBot="1">
      <c r="A7" s="688"/>
      <c r="B7" s="689"/>
      <c r="C7" s="690"/>
      <c r="D7" s="693"/>
      <c r="E7" s="761"/>
      <c r="F7" s="764"/>
      <c r="G7" s="767"/>
      <c r="H7" s="770"/>
      <c r="I7" s="773"/>
      <c r="J7" s="711"/>
      <c r="K7" s="342" t="s">
        <v>267</v>
      </c>
      <c r="L7" s="749"/>
      <c r="M7" s="749"/>
      <c r="N7" s="740"/>
      <c r="O7" s="743"/>
      <c r="P7" s="746"/>
      <c r="Q7" s="740"/>
      <c r="R7" s="711"/>
      <c r="S7" s="345" t="s">
        <v>253</v>
      </c>
      <c r="T7" s="346" t="s">
        <v>268</v>
      </c>
      <c r="U7" s="347" t="s">
        <v>269</v>
      </c>
      <c r="V7" s="348" t="s">
        <v>270</v>
      </c>
      <c r="W7" s="348" t="s">
        <v>269</v>
      </c>
      <c r="X7" s="348" t="s">
        <v>270</v>
      </c>
      <c r="Y7" s="348" t="s">
        <v>269</v>
      </c>
      <c r="Z7" s="349" t="s">
        <v>270</v>
      </c>
      <c r="AA7" s="347" t="s">
        <v>269</v>
      </c>
      <c r="AB7" s="348" t="s">
        <v>270</v>
      </c>
      <c r="AC7" s="348" t="s">
        <v>269</v>
      </c>
      <c r="AD7" s="348" t="s">
        <v>270</v>
      </c>
      <c r="AE7" s="348" t="s">
        <v>269</v>
      </c>
      <c r="AF7" s="348" t="s">
        <v>270</v>
      </c>
      <c r="AG7" s="348" t="s">
        <v>269</v>
      </c>
      <c r="AH7" s="350" t="s">
        <v>270</v>
      </c>
      <c r="AI7" s="351" t="s">
        <v>269</v>
      </c>
      <c r="AJ7" s="350" t="s">
        <v>270</v>
      </c>
      <c r="AK7" s="347" t="s">
        <v>269</v>
      </c>
      <c r="AL7" s="348" t="s">
        <v>270</v>
      </c>
      <c r="AM7" s="348" t="s">
        <v>269</v>
      </c>
      <c r="AN7" s="348" t="s">
        <v>270</v>
      </c>
      <c r="AO7" s="348" t="s">
        <v>269</v>
      </c>
      <c r="AP7" s="348" t="s">
        <v>270</v>
      </c>
      <c r="AQ7" s="348" t="s">
        <v>269</v>
      </c>
      <c r="AR7" s="350" t="s">
        <v>270</v>
      </c>
      <c r="AS7" s="347" t="s">
        <v>269</v>
      </c>
      <c r="AT7" s="348" t="s">
        <v>270</v>
      </c>
      <c r="AU7" s="348" t="s">
        <v>269</v>
      </c>
      <c r="AV7" s="348" t="s">
        <v>270</v>
      </c>
      <c r="AW7" s="348" t="s">
        <v>269</v>
      </c>
      <c r="AX7" s="348" t="s">
        <v>270</v>
      </c>
      <c r="AY7" s="348" t="s">
        <v>269</v>
      </c>
      <c r="AZ7" s="350" t="s">
        <v>270</v>
      </c>
      <c r="BA7" s="711"/>
      <c r="BB7" s="348" t="s">
        <v>271</v>
      </c>
      <c r="BC7" s="348" t="s">
        <v>272</v>
      </c>
      <c r="BD7" s="348" t="s">
        <v>271</v>
      </c>
      <c r="BE7" s="348" t="s">
        <v>109</v>
      </c>
      <c r="BF7" s="348" t="s">
        <v>271</v>
      </c>
      <c r="BG7" s="350" t="s">
        <v>273</v>
      </c>
      <c r="BH7" s="695"/>
      <c r="BI7" s="697"/>
      <c r="BJ7" s="426"/>
      <c r="BK7" s="426">
        <f t="shared" ref="BK7:DV7" si="0">BK6/125</f>
        <v>0.24</v>
      </c>
      <c r="BL7" s="427">
        <f t="shared" si="0"/>
        <v>0.248</v>
      </c>
      <c r="BM7" s="427">
        <f t="shared" si="0"/>
        <v>0.25600000000000001</v>
      </c>
      <c r="BN7" s="427">
        <f t="shared" si="0"/>
        <v>0.26400000000000001</v>
      </c>
      <c r="BO7" s="427">
        <f t="shared" si="0"/>
        <v>0.27200000000000002</v>
      </c>
      <c r="BP7" s="427">
        <f t="shared" si="0"/>
        <v>0.28000000000000003</v>
      </c>
      <c r="BQ7" s="428">
        <f t="shared" si="0"/>
        <v>0.28799999999999998</v>
      </c>
      <c r="BR7" s="428">
        <f t="shared" si="0"/>
        <v>0.29599999999999999</v>
      </c>
      <c r="BS7" s="428">
        <f t="shared" si="0"/>
        <v>0.30399999999999999</v>
      </c>
      <c r="BT7" s="428">
        <f t="shared" si="0"/>
        <v>0.312</v>
      </c>
      <c r="BU7" s="428">
        <f t="shared" si="0"/>
        <v>0.32</v>
      </c>
      <c r="BV7" s="428">
        <f t="shared" si="0"/>
        <v>0.32800000000000001</v>
      </c>
      <c r="BW7" s="428">
        <f t="shared" si="0"/>
        <v>0.33600000000000002</v>
      </c>
      <c r="BX7" s="428">
        <f t="shared" si="0"/>
        <v>0.34399999999999997</v>
      </c>
      <c r="BY7" s="428">
        <f t="shared" si="0"/>
        <v>0.35199999999999998</v>
      </c>
      <c r="BZ7" s="428">
        <f t="shared" si="0"/>
        <v>0.36</v>
      </c>
      <c r="CA7" s="428">
        <f t="shared" si="0"/>
        <v>0.36799999999999999</v>
      </c>
      <c r="CB7" s="428">
        <f t="shared" si="0"/>
        <v>0.376</v>
      </c>
      <c r="CC7" s="428">
        <f t="shared" si="0"/>
        <v>0.38400000000000001</v>
      </c>
      <c r="CD7" s="428">
        <f t="shared" si="0"/>
        <v>0.39200000000000002</v>
      </c>
      <c r="CE7" s="428">
        <f t="shared" si="0"/>
        <v>0.4</v>
      </c>
      <c r="CF7" s="428">
        <f t="shared" si="0"/>
        <v>0.40799999999999997</v>
      </c>
      <c r="CG7" s="428">
        <f t="shared" si="0"/>
        <v>0.41599999999999998</v>
      </c>
      <c r="CH7" s="428">
        <f t="shared" si="0"/>
        <v>0.42399999999999999</v>
      </c>
      <c r="CI7" s="428">
        <f t="shared" si="0"/>
        <v>0.432</v>
      </c>
      <c r="CJ7" s="428">
        <f t="shared" si="0"/>
        <v>0.44</v>
      </c>
      <c r="CK7" s="428">
        <f t="shared" si="0"/>
        <v>0.44800000000000001</v>
      </c>
      <c r="CL7" s="428">
        <f t="shared" si="0"/>
        <v>0.45600000000000002</v>
      </c>
      <c r="CM7" s="428">
        <f t="shared" si="0"/>
        <v>0.46400000000000002</v>
      </c>
      <c r="CN7" s="428">
        <f t="shared" si="0"/>
        <v>0.47199999999999998</v>
      </c>
      <c r="CO7" s="428">
        <f t="shared" si="0"/>
        <v>0.48</v>
      </c>
      <c r="CP7" s="428">
        <f t="shared" si="0"/>
        <v>0.48799999999999999</v>
      </c>
      <c r="CQ7" s="428">
        <f t="shared" si="0"/>
        <v>0.496</v>
      </c>
      <c r="CR7" s="428">
        <f t="shared" si="0"/>
        <v>0.504</v>
      </c>
      <c r="CS7" s="428">
        <f t="shared" si="0"/>
        <v>0.51200000000000001</v>
      </c>
      <c r="CT7" s="428">
        <f t="shared" si="0"/>
        <v>0.52</v>
      </c>
      <c r="CU7" s="428">
        <f t="shared" si="0"/>
        <v>0.52800000000000002</v>
      </c>
      <c r="CV7" s="428">
        <f t="shared" si="0"/>
        <v>0.53600000000000003</v>
      </c>
      <c r="CW7" s="428">
        <f t="shared" si="0"/>
        <v>0.54400000000000004</v>
      </c>
      <c r="CX7" s="428">
        <f t="shared" si="0"/>
        <v>0.55200000000000005</v>
      </c>
      <c r="CY7" s="429">
        <f t="shared" si="0"/>
        <v>0.56000000000000005</v>
      </c>
      <c r="CZ7" s="426">
        <f t="shared" si="0"/>
        <v>0.56799999999999995</v>
      </c>
      <c r="DA7" s="428">
        <f t="shared" si="0"/>
        <v>0.57599999999999996</v>
      </c>
      <c r="DB7" s="428">
        <f t="shared" si="0"/>
        <v>0.58399999999999996</v>
      </c>
      <c r="DC7" s="430">
        <f t="shared" si="0"/>
        <v>0.59199999999999997</v>
      </c>
      <c r="DD7" s="431">
        <f t="shared" si="0"/>
        <v>0.6</v>
      </c>
      <c r="DE7" s="426">
        <f t="shared" si="0"/>
        <v>0.60799999999999998</v>
      </c>
      <c r="DF7" s="428">
        <f t="shared" si="0"/>
        <v>0.61599999999999999</v>
      </c>
      <c r="DG7" s="428">
        <f t="shared" si="0"/>
        <v>0.624</v>
      </c>
      <c r="DH7" s="430">
        <f t="shared" si="0"/>
        <v>0.63200000000000001</v>
      </c>
      <c r="DI7" s="426">
        <f t="shared" si="0"/>
        <v>0.64</v>
      </c>
      <c r="DJ7" s="428">
        <f t="shared" si="0"/>
        <v>0.64800000000000002</v>
      </c>
      <c r="DK7" s="428">
        <f t="shared" si="0"/>
        <v>0.65600000000000003</v>
      </c>
      <c r="DL7" s="428">
        <f t="shared" si="0"/>
        <v>0.66400000000000003</v>
      </c>
      <c r="DM7" s="428">
        <f t="shared" si="0"/>
        <v>0.67200000000000004</v>
      </c>
      <c r="DN7" s="428">
        <f t="shared" si="0"/>
        <v>0.68</v>
      </c>
      <c r="DO7" s="428">
        <f t="shared" si="0"/>
        <v>0.68799999999999994</v>
      </c>
      <c r="DP7" s="428">
        <f t="shared" si="0"/>
        <v>0.69599999999999995</v>
      </c>
      <c r="DQ7" s="428">
        <f t="shared" si="0"/>
        <v>0.70399999999999996</v>
      </c>
      <c r="DR7" s="428">
        <f t="shared" si="0"/>
        <v>0.71199999999999997</v>
      </c>
      <c r="DS7" s="428">
        <f t="shared" si="0"/>
        <v>0.72</v>
      </c>
      <c r="DT7" s="428">
        <f t="shared" si="0"/>
        <v>0.72799999999999998</v>
      </c>
      <c r="DU7" s="428">
        <f t="shared" si="0"/>
        <v>0.73599999999999999</v>
      </c>
      <c r="DV7" s="428">
        <f t="shared" si="0"/>
        <v>0.74399999999999999</v>
      </c>
      <c r="DW7" s="428">
        <f t="shared" ref="DW7:FA7" si="1">DW6/125</f>
        <v>0.752</v>
      </c>
      <c r="DX7" s="428">
        <f t="shared" si="1"/>
        <v>0.76</v>
      </c>
      <c r="DY7" s="428">
        <f t="shared" si="1"/>
        <v>0.76800000000000002</v>
      </c>
      <c r="DZ7" s="428">
        <f t="shared" si="1"/>
        <v>0.77600000000000002</v>
      </c>
      <c r="EA7" s="428">
        <f t="shared" si="1"/>
        <v>0.78400000000000003</v>
      </c>
      <c r="EB7" s="428">
        <f t="shared" si="1"/>
        <v>0.79200000000000004</v>
      </c>
      <c r="EC7" s="428">
        <f t="shared" si="1"/>
        <v>0.8</v>
      </c>
      <c r="ED7" s="428">
        <f t="shared" si="1"/>
        <v>0.80800000000000005</v>
      </c>
      <c r="EE7" s="428">
        <f t="shared" si="1"/>
        <v>0.81599999999999995</v>
      </c>
      <c r="EF7" s="428">
        <f t="shared" si="1"/>
        <v>0.82399999999999995</v>
      </c>
      <c r="EG7" s="428">
        <f t="shared" si="1"/>
        <v>0.83199999999999996</v>
      </c>
      <c r="EH7" s="428">
        <f t="shared" si="1"/>
        <v>0.84</v>
      </c>
      <c r="EI7" s="428">
        <f t="shared" si="1"/>
        <v>0.84799999999999998</v>
      </c>
      <c r="EJ7" s="428">
        <f t="shared" si="1"/>
        <v>0.85599999999999998</v>
      </c>
      <c r="EK7" s="428">
        <f t="shared" si="1"/>
        <v>0.86399999999999999</v>
      </c>
      <c r="EL7" s="428">
        <f t="shared" si="1"/>
        <v>0.872</v>
      </c>
      <c r="EM7" s="428">
        <f t="shared" si="1"/>
        <v>0.88</v>
      </c>
      <c r="EN7" s="428">
        <f t="shared" si="1"/>
        <v>0.88800000000000001</v>
      </c>
      <c r="EO7" s="428">
        <f t="shared" si="1"/>
        <v>0.89600000000000002</v>
      </c>
      <c r="EP7" s="428">
        <f t="shared" si="1"/>
        <v>0.90400000000000003</v>
      </c>
      <c r="EQ7" s="428">
        <f t="shared" si="1"/>
        <v>0.91200000000000003</v>
      </c>
      <c r="ER7" s="428">
        <f t="shared" si="1"/>
        <v>0.92</v>
      </c>
      <c r="ES7" s="428">
        <f t="shared" si="1"/>
        <v>0.92800000000000005</v>
      </c>
      <c r="ET7" s="428">
        <f t="shared" si="1"/>
        <v>0.93600000000000005</v>
      </c>
      <c r="EU7" s="428">
        <f t="shared" si="1"/>
        <v>0.94399999999999995</v>
      </c>
      <c r="EV7" s="428">
        <f t="shared" si="1"/>
        <v>0.95199999999999996</v>
      </c>
      <c r="EW7" s="428">
        <f t="shared" si="1"/>
        <v>0.96</v>
      </c>
      <c r="EX7" s="428">
        <f t="shared" si="1"/>
        <v>0.96799999999999997</v>
      </c>
      <c r="EY7" s="428">
        <f t="shared" si="1"/>
        <v>0.97599999999999998</v>
      </c>
      <c r="EZ7" s="428">
        <f t="shared" si="1"/>
        <v>0.98399999999999999</v>
      </c>
      <c r="FA7" s="428">
        <f t="shared" si="1"/>
        <v>0.99199999999999999</v>
      </c>
      <c r="FB7" s="430">
        <f>FB6/125</f>
        <v>1</v>
      </c>
      <c r="FC7" s="695"/>
      <c r="FD7" s="697"/>
      <c r="FE7" s="722"/>
      <c r="FF7" s="695"/>
      <c r="FG7" s="697"/>
      <c r="FH7" s="695"/>
      <c r="FI7" s="697"/>
      <c r="FJ7" s="695"/>
      <c r="FK7" s="697"/>
      <c r="FL7" s="695"/>
      <c r="FM7" s="697"/>
      <c r="FN7" s="695"/>
      <c r="FO7" s="697"/>
      <c r="FP7" s="695"/>
      <c r="FQ7" s="697"/>
      <c r="FR7" s="344" t="s">
        <v>274</v>
      </c>
      <c r="FS7" s="352" t="s">
        <v>275</v>
      </c>
      <c r="FT7" s="343" t="s">
        <v>89</v>
      </c>
      <c r="FU7" s="353" t="s">
        <v>274</v>
      </c>
      <c r="FV7" s="352" t="s">
        <v>275</v>
      </c>
      <c r="FW7" s="354" t="s">
        <v>89</v>
      </c>
      <c r="FX7" s="344" t="s">
        <v>274</v>
      </c>
      <c r="FY7" s="352" t="s">
        <v>275</v>
      </c>
      <c r="FZ7" s="343" t="s">
        <v>89</v>
      </c>
      <c r="GA7" s="353" t="s">
        <v>274</v>
      </c>
      <c r="GB7" s="352" t="s">
        <v>275</v>
      </c>
      <c r="GC7" s="343" t="s">
        <v>89</v>
      </c>
      <c r="GD7" s="344" t="s">
        <v>274</v>
      </c>
      <c r="GE7" s="352" t="s">
        <v>275</v>
      </c>
      <c r="GF7" s="354" t="s">
        <v>89</v>
      </c>
      <c r="GG7" s="344" t="s">
        <v>274</v>
      </c>
      <c r="GH7" s="352" t="s">
        <v>275</v>
      </c>
      <c r="GI7" s="343" t="s">
        <v>89</v>
      </c>
      <c r="GJ7" s="353" t="s">
        <v>274</v>
      </c>
      <c r="GK7" s="352" t="s">
        <v>275</v>
      </c>
      <c r="GL7" s="354" t="s">
        <v>89</v>
      </c>
      <c r="GM7" s="344" t="s">
        <v>274</v>
      </c>
      <c r="GN7" s="352" t="s">
        <v>275</v>
      </c>
      <c r="GO7" s="343" t="s">
        <v>89</v>
      </c>
      <c r="GP7" s="353" t="s">
        <v>274</v>
      </c>
      <c r="GQ7" s="352" t="s">
        <v>275</v>
      </c>
      <c r="GR7" s="354" t="s">
        <v>89</v>
      </c>
      <c r="GS7" s="355" t="s">
        <v>274</v>
      </c>
      <c r="GT7" s="356" t="s">
        <v>275</v>
      </c>
      <c r="GU7" s="357" t="s">
        <v>276</v>
      </c>
      <c r="GV7" s="355" t="s">
        <v>274</v>
      </c>
      <c r="GW7" s="358" t="s">
        <v>275</v>
      </c>
      <c r="GX7" s="357" t="s">
        <v>276</v>
      </c>
      <c r="GY7" s="353" t="s">
        <v>274</v>
      </c>
      <c r="GZ7" s="352" t="s">
        <v>275</v>
      </c>
      <c r="HA7" s="354" t="s">
        <v>89</v>
      </c>
      <c r="HB7" s="344" t="s">
        <v>274</v>
      </c>
      <c r="HC7" s="352" t="s">
        <v>275</v>
      </c>
      <c r="HD7" s="343" t="s">
        <v>89</v>
      </c>
      <c r="HE7" s="353" t="s">
        <v>274</v>
      </c>
      <c r="HF7" s="352" t="s">
        <v>275</v>
      </c>
      <c r="HG7" s="354" t="s">
        <v>89</v>
      </c>
      <c r="HH7" s="344" t="s">
        <v>274</v>
      </c>
      <c r="HI7" s="352" t="s">
        <v>275</v>
      </c>
      <c r="HJ7" s="343" t="s">
        <v>89</v>
      </c>
      <c r="HK7" s="353" t="s">
        <v>274</v>
      </c>
      <c r="HL7" s="352" t="s">
        <v>275</v>
      </c>
      <c r="HM7" s="343" t="s">
        <v>89</v>
      </c>
      <c r="HN7" s="344" t="s">
        <v>274</v>
      </c>
      <c r="HO7" s="352" t="s">
        <v>275</v>
      </c>
      <c r="HP7" s="354" t="s">
        <v>89</v>
      </c>
      <c r="HQ7" s="344" t="s">
        <v>274</v>
      </c>
      <c r="HR7" s="352" t="s">
        <v>275</v>
      </c>
      <c r="HS7" s="343" t="s">
        <v>89</v>
      </c>
      <c r="HT7" s="344" t="s">
        <v>274</v>
      </c>
      <c r="HU7" s="352" t="s">
        <v>275</v>
      </c>
      <c r="HV7" s="343" t="s">
        <v>89</v>
      </c>
      <c r="HW7" s="344" t="s">
        <v>274</v>
      </c>
      <c r="HX7" s="352" t="s">
        <v>275</v>
      </c>
      <c r="HY7" s="343" t="s">
        <v>89</v>
      </c>
      <c r="HZ7" s="344" t="s">
        <v>274</v>
      </c>
      <c r="IA7" s="352" t="s">
        <v>275</v>
      </c>
      <c r="IB7" s="343" t="s">
        <v>89</v>
      </c>
      <c r="IC7" s="344" t="s">
        <v>274</v>
      </c>
      <c r="ID7" s="352" t="s">
        <v>275</v>
      </c>
      <c r="IE7" s="343" t="s">
        <v>89</v>
      </c>
      <c r="IF7" s="344" t="s">
        <v>274</v>
      </c>
      <c r="IG7" s="352" t="s">
        <v>275</v>
      </c>
      <c r="IH7" s="343" t="s">
        <v>89</v>
      </c>
      <c r="II7" s="344" t="s">
        <v>274</v>
      </c>
      <c r="IJ7" s="352" t="s">
        <v>275</v>
      </c>
      <c r="IK7" s="343" t="s">
        <v>89</v>
      </c>
      <c r="IL7" s="693"/>
    </row>
    <row r="8" spans="1:246">
      <c r="E8" s="1" t="str">
        <f>IF(①調査その１!$T$3&lt;&gt;"",①調査その１!$T$3,"")</f>
        <v/>
      </c>
      <c r="F8" s="1" t="str">
        <f>IF(①調査その１!$G$7&lt;&gt;"",①調査その１!$G$7,"")</f>
        <v/>
      </c>
      <c r="G8" s="1"/>
      <c r="H8" s="1"/>
      <c r="I8" s="1"/>
      <c r="J8" s="1" t="str">
        <f>IF(①調査その１!$D$5=TRUE,"1","")</f>
        <v/>
      </c>
      <c r="K8" s="1" t="str">
        <f>IF(①調査その１!$G$5=TRUE,"1","")</f>
        <v/>
      </c>
      <c r="L8" s="1" t="str">
        <f>IF(①調査その１!$K$5=TRUE,"1","")</f>
        <v/>
      </c>
      <c r="M8" s="1" t="str">
        <f>IF(①調査その１!$N$5=TRUE,"1","")</f>
        <v/>
      </c>
      <c r="N8" s="1" t="str">
        <f>IF(①調査その１!$U$5&lt;&gt;"",①調査その１!$U$5,"")</f>
        <v/>
      </c>
      <c r="O8" s="1" t="str">
        <f>IF(①調査その１!$I$10&lt;&gt;"",①調査その１!$I$10,"")</f>
        <v/>
      </c>
      <c r="P8" s="1" t="str">
        <f>IF(①調査その１!$I$11&lt;&gt;"",①調査その１!$I$11,"")</f>
        <v/>
      </c>
      <c r="Q8" s="362" t="e">
        <f>P8/O8</f>
        <v>#VALUE!</v>
      </c>
      <c r="R8" s="361" t="str">
        <f>IF(①調査その１!$I$12=TRUE,1,"")</f>
        <v/>
      </c>
      <c r="S8" s="361" t="str">
        <f>IF(①調査その１!$M$12=TRUE,1,"")</f>
        <v/>
      </c>
      <c r="T8" s="361"/>
      <c r="U8" s="111" t="str">
        <f>IF(INDEX(①調査その１!$M$16:$N$23,(COLUMN()-COLUMN(集計用１!$S$1))/2,1)=集計用１!U$7,"1","")</f>
        <v/>
      </c>
      <c r="V8" s="111" t="str">
        <f>IF(INDEX(①調査その１!$M$16:$N$23,(COLUMN()-COLUMN(集計用１!$T$1))/2,1)=集計用１!V$7,"1","")</f>
        <v/>
      </c>
      <c r="W8" s="111" t="str">
        <f>IF(INDEX(①調査その１!$M$16:$N$23,(COLUMN()-COLUMN(集計用１!$S$1))/2,1)=集計用１!W$7,"1","")</f>
        <v/>
      </c>
      <c r="X8" s="111" t="str">
        <f>IF(INDEX(①調査その１!$M$16:$N$23,(COLUMN()-COLUMN(集計用１!$T$1))/2,1)=集計用１!X$7,"1","")</f>
        <v/>
      </c>
      <c r="Y8" s="111" t="str">
        <f>IF(INDEX(①調査その１!$M$16:$N$23,(COLUMN()-COLUMN(集計用１!$S$1))/2,1)=集計用１!Y$7,"1","")</f>
        <v/>
      </c>
      <c r="Z8" s="111" t="str">
        <f>IF(INDEX(①調査その１!$M$16:$N$23,(COLUMN()-COLUMN(集計用１!$T$1))/2,1)=集計用１!Z$7,"1","")</f>
        <v/>
      </c>
      <c r="AA8" s="111" t="str">
        <f>IF(INDEX(①調査その１!$M$16:$N$23,(COLUMN()-COLUMN(集計用１!$S$1))/2,1)=集計用１!AA$7,"1","")</f>
        <v/>
      </c>
      <c r="AB8" s="111" t="str">
        <f>IF(INDEX(①調査その１!$M$16:$N$23,(COLUMN()-COLUMN(集計用１!$T$1))/2,1)=集計用１!AB$7,"1","")</f>
        <v/>
      </c>
      <c r="AC8" s="111" t="str">
        <f>IF(INDEX(①調査その１!$M$16:$N$23,(COLUMN()-COLUMN(集計用１!$S$1))/2,1)=集計用１!AC$7,"1","")</f>
        <v/>
      </c>
      <c r="AD8" s="111" t="str">
        <f>IF(INDEX(①調査その１!$M$16:$N$23,(COLUMN()-COLUMN(集計用１!$T$1))/2,1)=集計用１!AD$7,"1","")</f>
        <v/>
      </c>
      <c r="AE8" s="111" t="str">
        <f>IF(INDEX(①調査その１!$M$16:$N$23,(COLUMN()-COLUMN(集計用１!$S$1))/2,1)=集計用１!AE$7,"1","")</f>
        <v/>
      </c>
      <c r="AF8" s="111" t="str">
        <f>IF(INDEX(①調査その１!$M$16:$N$23,(COLUMN()-COLUMN(集計用１!$T$1))/2,1)=集計用１!AF$7,"1","")</f>
        <v/>
      </c>
      <c r="AG8" s="111" t="str">
        <f>IF(INDEX(①調査その１!$M$16:$N$23,(COLUMN()-COLUMN(集計用１!$S$1))/2,1)=集計用１!AG$7,"1","")</f>
        <v/>
      </c>
      <c r="AH8" s="111" t="str">
        <f>IF(INDEX(①調査その１!$M$16:$N$23,(COLUMN()-COLUMN(集計用１!$T$1))/2,1)=集計用１!AH$7,"1","")</f>
        <v/>
      </c>
      <c r="AI8" s="111" t="str">
        <f>IF(INDEX(①調査その１!$M$16:$N$23,(COLUMN()-COLUMN(集計用１!$S$1))/2,1)=集計用１!AI$7,"1","")</f>
        <v/>
      </c>
      <c r="AJ8" s="111" t="str">
        <f>IF(INDEX(①調査その１!$M$16:$N$23,(COLUMN()-COLUMN(集計用１!$T$1))/2,1)=集計用１!AJ$7,"1","")</f>
        <v/>
      </c>
      <c r="AK8" s="111" t="str">
        <f>IF(INDEX(①調査その１!$Y$15:$Z$22,(COLUMN()-COLUMN(集計用１!$AI$1))/2,1)=集計用１!AK$7,"1","")</f>
        <v/>
      </c>
      <c r="AL8" s="111" t="str">
        <f>IF(INDEX(①調査その１!$Y$15:$Z$22,(COLUMN()-COLUMN(集計用１!$AJ$1))/2,1)=集計用１!AL$7,"1","")</f>
        <v/>
      </c>
      <c r="AM8" s="111" t="str">
        <f>IF(INDEX(①調査その１!$Y$15:$Z$22,(COLUMN()-COLUMN(集計用１!$AI$1))/2,1)=集計用１!AM$7,"1","")</f>
        <v/>
      </c>
      <c r="AN8" s="111" t="str">
        <f>IF(INDEX(①調査その１!$Y$15:$Z$22,(COLUMN()-COLUMN(集計用１!$AJ$1))/2,1)=集計用１!AN$7,"1","")</f>
        <v/>
      </c>
      <c r="AO8" s="111" t="str">
        <f>IF(INDEX(①調査その１!$Y$15:$Z$22,(COLUMN()-COLUMN(集計用１!$AI$1))/2,1)=集計用１!AO$7,"1","")</f>
        <v/>
      </c>
      <c r="AP8" s="111" t="str">
        <f>IF(INDEX(①調査その１!$Y$15:$Z$22,(COLUMN()-COLUMN(集計用１!$AJ$1))/2,1)=集計用１!AP$7,"1","")</f>
        <v/>
      </c>
      <c r="AQ8" s="111" t="str">
        <f>IF(INDEX(①調査その１!$Y$15:$Z$22,(COLUMN()-COLUMN(集計用１!$AI$1))/2,1)=集計用１!AQ$7,"1","")</f>
        <v/>
      </c>
      <c r="AR8" s="111" t="str">
        <f>IF(INDEX(①調査その１!$Y$15:$Z$22,(COLUMN()-COLUMN(集計用１!$AJ$1))/2,1)=集計用１!AR$7,"1","")</f>
        <v/>
      </c>
      <c r="AS8" s="111" t="str">
        <f>IF(INDEX(①調査その１!$Y$15:$Z$22,(COLUMN()-COLUMN(集計用１!$AI$1))/2,1)=集計用１!AS$7,"1","")</f>
        <v/>
      </c>
      <c r="AT8" s="111" t="str">
        <f>IF(INDEX(①調査その１!$Y$15:$Z$22,(COLUMN()-COLUMN(集計用１!$AJ$1))/2,1)=集計用１!AT$7,"1","")</f>
        <v/>
      </c>
      <c r="AU8" s="111" t="str">
        <f>IF(INDEX(①調査その１!$Y$15:$Z$22,(COLUMN()-COLUMN(集計用１!$AI$1))/2,1)=集計用１!AU$7,"1","")</f>
        <v/>
      </c>
      <c r="AV8" s="111" t="str">
        <f>IF(INDEX(①調査その１!$Y$15:$Z$22,(COLUMN()-COLUMN(集計用１!$AJ$1))/2,1)=集計用１!AV$7,"1","")</f>
        <v/>
      </c>
      <c r="AW8" s="111" t="str">
        <f>IF(INDEX(①調査その１!$Y$15:$Z$22,(COLUMN()-COLUMN(集計用１!$AI$1))/2,1)=集計用１!AW$7,"1","")</f>
        <v/>
      </c>
      <c r="AX8" s="111" t="str">
        <f>IF(INDEX(①調査その１!$Y$15:$Z$22,(COLUMN()-COLUMN(集計用１!$AJ$1))/2,1)=集計用１!AX$7,"1","")</f>
        <v/>
      </c>
      <c r="AY8" s="111" t="str">
        <f>IF(INDEX(①調査その１!$Y$15:$Z$22,(COLUMN()-COLUMN(集計用１!$AI$1))/2,1)=集計用１!AY$7,"1","")</f>
        <v/>
      </c>
      <c r="AZ8" s="111" t="str">
        <f>IF(INDEX(①調査その１!$Y$15:$Z$22,(COLUMN()-COLUMN(集計用１!$AJ$1))/2,1)=集計用１!AZ$7,"1","")</f>
        <v/>
      </c>
      <c r="BA8" t="str">
        <f>IF(①調査その１!$C$25=TRUE,1,"")</f>
        <v/>
      </c>
      <c r="BB8" t="str">
        <f>IF(①調査その１!$F$25=TRUE,1,"")</f>
        <v/>
      </c>
      <c r="BC8" t="str">
        <f>IF(①調査その１!$K$25&lt;&gt;"",①調査その１!$K$25,"")</f>
        <v/>
      </c>
      <c r="BD8" t="str">
        <f>IF(①調査その１!$O$25=TRUE,1,"")</f>
        <v/>
      </c>
      <c r="BE8" t="str">
        <f>IF(①調査その１!$T$25&lt;&gt;"",①調査その１!$T$25,"")</f>
        <v/>
      </c>
      <c r="BF8" t="str">
        <f>IF(①調査その１!$W$25=TRUE,1,"")</f>
        <v/>
      </c>
      <c r="BG8" t="str">
        <f>IF(①調査その１!$C$27&lt;&gt;"",①調査その１!$C$27,"")</f>
        <v/>
      </c>
      <c r="BH8">
        <f>MIN('③正　　答'!$D$132:$AQ$132)</f>
        <v>0</v>
      </c>
      <c r="BI8">
        <f>MAX('③正　　答'!$D$132:$AQ$132)</f>
        <v>0</v>
      </c>
      <c r="BJ8">
        <f>SUM(⑤調査その２!C10:$C$38)</f>
        <v>0</v>
      </c>
      <c r="BK8">
        <f>VLOOKUP(集計用１!BK$6,⑤調査その２!$B$39:$C$134,2,TRUE)</f>
        <v>0</v>
      </c>
      <c r="BL8">
        <f>VLOOKUP(集計用１!BL$6,⑤調査その２!$B$39:$C$134,2,TRUE)</f>
        <v>0</v>
      </c>
      <c r="BM8">
        <f>VLOOKUP(集計用１!BM$6,⑤調査その２!$B$39:$C$134,2,TRUE)</f>
        <v>0</v>
      </c>
      <c r="BN8">
        <f>VLOOKUP(集計用１!BN$6,⑤調査その２!$B$39:$C$134,2,TRUE)</f>
        <v>0</v>
      </c>
      <c r="BO8">
        <f>VLOOKUP(集計用１!BO$6,⑤調査その２!$B$39:$C$134,2,TRUE)</f>
        <v>0</v>
      </c>
      <c r="BP8">
        <f>VLOOKUP(集計用１!BP$6,⑤調査その２!$B$39:$C$134,2,TRUE)</f>
        <v>0</v>
      </c>
      <c r="BQ8">
        <f>VLOOKUP(集計用１!BQ$6,⑤調査その２!$B$39:$C$134,2,TRUE)</f>
        <v>0</v>
      </c>
      <c r="BR8">
        <f>VLOOKUP(集計用１!BR$6,⑤調査その２!$B$39:$C$134,2,TRUE)</f>
        <v>0</v>
      </c>
      <c r="BS8">
        <f>VLOOKUP(集計用１!BS$6,⑤調査その２!$B$39:$C$134,2,TRUE)</f>
        <v>0</v>
      </c>
      <c r="BT8">
        <f>VLOOKUP(集計用１!BT$6,⑤調査その２!$B$39:$C$134,2,TRUE)</f>
        <v>0</v>
      </c>
      <c r="BU8">
        <f>VLOOKUP(集計用１!BU$6,⑤調査その２!$B$39:$C$134,2,TRUE)</f>
        <v>0</v>
      </c>
      <c r="BV8">
        <f>VLOOKUP(集計用１!BV$6,⑤調査その２!$B$39:$C$134,2,TRUE)</f>
        <v>0</v>
      </c>
      <c r="BW8">
        <f>VLOOKUP(集計用１!BW$6,⑤調査その２!$B$39:$C$134,2,TRUE)</f>
        <v>0</v>
      </c>
      <c r="BX8">
        <f>VLOOKUP(集計用１!BX$6,⑤調査その２!$B$39:$C$134,2,TRUE)</f>
        <v>0</v>
      </c>
      <c r="BY8">
        <f>VLOOKUP(集計用１!BY$6,⑤調査その２!$B$39:$C$134,2,TRUE)</f>
        <v>0</v>
      </c>
      <c r="BZ8">
        <f>VLOOKUP(集計用１!BZ$6,⑤調査その２!$B$39:$C$134,2,TRUE)</f>
        <v>0</v>
      </c>
      <c r="CA8">
        <f>VLOOKUP(集計用１!CA$6,⑤調査その２!$B$39:$C$134,2,TRUE)</f>
        <v>0</v>
      </c>
      <c r="CB8">
        <f>VLOOKUP(集計用１!CB$6,⑤調査その２!$B$39:$C$134,2,TRUE)</f>
        <v>0</v>
      </c>
      <c r="CC8">
        <f>VLOOKUP(集計用１!CC$6,⑤調査その２!$B$39:$C$134,2,TRUE)</f>
        <v>0</v>
      </c>
      <c r="CD8">
        <f>VLOOKUP(集計用１!CD$6,⑤調査その２!$B$39:$C$134,2,TRUE)</f>
        <v>0</v>
      </c>
      <c r="CE8">
        <f>VLOOKUP(集計用１!CE$6,⑤調査その２!$B$39:$C$134,2,TRUE)</f>
        <v>0</v>
      </c>
      <c r="CF8">
        <f>VLOOKUP(集計用１!CF$6,⑤調査その２!$B$39:$C$134,2,TRUE)</f>
        <v>0</v>
      </c>
      <c r="CG8">
        <f>VLOOKUP(集計用１!CG$6,⑤調査その２!$B$39:$C$134,2,TRUE)</f>
        <v>0</v>
      </c>
      <c r="CH8">
        <f>VLOOKUP(集計用１!CH$6,⑤調査その２!$B$39:$C$134,2,TRUE)</f>
        <v>0</v>
      </c>
      <c r="CI8">
        <f>VLOOKUP(集計用１!CI$6,⑤調査その２!$B$39:$C$134,2,TRUE)</f>
        <v>0</v>
      </c>
      <c r="CJ8">
        <f>VLOOKUP(集計用１!CJ$6,⑤調査その２!$B$39:$C$134,2,TRUE)</f>
        <v>0</v>
      </c>
      <c r="CK8">
        <f>VLOOKUP(集計用１!CK$6,⑤調査その２!$B$39:$C$134,2,TRUE)</f>
        <v>0</v>
      </c>
      <c r="CL8">
        <f>VLOOKUP(集計用１!CL$6,⑤調査その２!$B$39:$C$134,2,TRUE)</f>
        <v>0</v>
      </c>
      <c r="CM8">
        <f>VLOOKUP(集計用１!CM$6,⑤調査その２!$B$39:$C$134,2,TRUE)</f>
        <v>0</v>
      </c>
      <c r="CN8">
        <f>VLOOKUP(集計用１!CN$6,⑤調査その２!$B$39:$C$134,2,TRUE)</f>
        <v>0</v>
      </c>
      <c r="CO8">
        <f>VLOOKUP(集計用１!CO$6,⑤調査その２!$B$39:$C$134,2,TRUE)</f>
        <v>0</v>
      </c>
      <c r="CP8">
        <f>VLOOKUP(集計用１!CP$6,⑤調査その２!$B$39:$C$134,2,TRUE)</f>
        <v>0</v>
      </c>
      <c r="CQ8">
        <f>VLOOKUP(集計用１!CQ$6,⑤調査その２!$B$39:$C$134,2,TRUE)</f>
        <v>0</v>
      </c>
      <c r="CR8">
        <f>VLOOKUP(集計用１!CR$6,⑤調査その２!$B$39:$C$134,2,TRUE)</f>
        <v>0</v>
      </c>
      <c r="CS8">
        <f>VLOOKUP(集計用１!CS$6,⑤調査その２!$B$39:$C$134,2,TRUE)</f>
        <v>0</v>
      </c>
      <c r="CT8">
        <f>VLOOKUP(集計用１!CT$6,⑤調査その２!$B$39:$C$134,2,TRUE)</f>
        <v>0</v>
      </c>
      <c r="CU8">
        <f>VLOOKUP(集計用１!CU$6,⑤調査その２!$B$39:$C$134,2,TRUE)</f>
        <v>0</v>
      </c>
      <c r="CV8">
        <f>VLOOKUP(集計用１!CV$6,⑤調査その２!$B$39:$C$134,2,TRUE)</f>
        <v>0</v>
      </c>
      <c r="CW8">
        <f>VLOOKUP(集計用１!CW$6,⑤調査その２!$B$39:$C$134,2,TRUE)</f>
        <v>0</v>
      </c>
      <c r="CX8">
        <f>VLOOKUP(集計用１!CX$6,⑤調査その２!$B$39:$C$134,2,TRUE)</f>
        <v>0</v>
      </c>
      <c r="CY8">
        <f>VLOOKUP(集計用１!CY$6,⑤調査その２!$B$39:$C$134,2,TRUE)</f>
        <v>0</v>
      </c>
      <c r="CZ8">
        <f>VLOOKUP(集計用１!CZ$6,⑤調査その２!$B$39:$C$134,2,TRUE)</f>
        <v>0</v>
      </c>
      <c r="DA8">
        <f>VLOOKUP(集計用１!DA$6,⑤調査その２!$B$39:$C$134,2,TRUE)</f>
        <v>0</v>
      </c>
      <c r="DB8">
        <f>VLOOKUP(集計用１!DB$6,⑤調査その２!$B$39:$C$134,2,TRUE)</f>
        <v>0</v>
      </c>
      <c r="DC8">
        <f>VLOOKUP(集計用１!DC$6,⑤調査その２!$B$39:$C$134,2,TRUE)</f>
        <v>0</v>
      </c>
      <c r="DD8">
        <f>VLOOKUP(集計用１!DD$6,⑤調査その２!$B$39:$C$134,2,TRUE)</f>
        <v>0</v>
      </c>
      <c r="DE8">
        <f>VLOOKUP(集計用１!DE$6,⑤調査その２!$B$39:$C$134,2,TRUE)</f>
        <v>0</v>
      </c>
      <c r="DF8">
        <f>VLOOKUP(集計用１!DF$6,⑤調査その２!$B$39:$C$134,2,TRUE)</f>
        <v>0</v>
      </c>
      <c r="DG8">
        <f>VLOOKUP(集計用１!DG$6,⑤調査その２!$B$39:$C$134,2,TRUE)</f>
        <v>0</v>
      </c>
      <c r="DH8">
        <f>VLOOKUP(集計用１!DH$6,⑤調査その２!$B$39:$C$134,2,TRUE)</f>
        <v>0</v>
      </c>
      <c r="DI8">
        <f>VLOOKUP(集計用１!DI$6,⑤調査その２!$B$39:$C$134,2,TRUE)</f>
        <v>0</v>
      </c>
      <c r="DJ8">
        <f>VLOOKUP(集計用１!DJ$6,⑤調査その２!$B$39:$C$134,2,TRUE)</f>
        <v>0</v>
      </c>
      <c r="DK8">
        <f>VLOOKUP(集計用１!DK$6,⑤調査その２!$B$39:$C$134,2,TRUE)</f>
        <v>0</v>
      </c>
      <c r="DL8">
        <f>VLOOKUP(集計用１!DL$6,⑤調査その２!$B$39:$C$134,2,TRUE)</f>
        <v>0</v>
      </c>
      <c r="DM8">
        <f>VLOOKUP(集計用１!DM$6,⑤調査その２!$B$39:$C$134,2,TRUE)</f>
        <v>0</v>
      </c>
      <c r="DN8">
        <f>VLOOKUP(集計用１!DN$6,⑤調査その２!$B$39:$C$134,2,TRUE)</f>
        <v>0</v>
      </c>
      <c r="DO8">
        <f>VLOOKUP(集計用１!DO$6,⑤調査その２!$B$39:$C$134,2,TRUE)</f>
        <v>0</v>
      </c>
      <c r="DP8">
        <f>VLOOKUP(集計用１!DP$6,⑤調査その２!$B$39:$C$134,2,TRUE)</f>
        <v>0</v>
      </c>
      <c r="DQ8">
        <f>VLOOKUP(集計用１!DQ$6,⑤調査その２!$B$39:$C$134,2,TRUE)</f>
        <v>0</v>
      </c>
      <c r="DR8">
        <f>VLOOKUP(集計用１!DR$6,⑤調査その２!$B$39:$C$134,2,TRUE)</f>
        <v>0</v>
      </c>
      <c r="DS8">
        <f>VLOOKUP(集計用１!DS$6,⑤調査その２!$B$39:$C$134,2,TRUE)</f>
        <v>0</v>
      </c>
      <c r="DT8">
        <f>VLOOKUP(集計用１!DT$6,⑤調査その２!$B$39:$C$134,2,TRUE)</f>
        <v>0</v>
      </c>
      <c r="DU8">
        <f>VLOOKUP(集計用１!DU$6,⑤調査その２!$B$39:$C$134,2,TRUE)</f>
        <v>0</v>
      </c>
      <c r="DV8">
        <f>VLOOKUP(集計用１!DV$6,⑤調査その２!$B$39:$C$134,2,TRUE)</f>
        <v>0</v>
      </c>
      <c r="DW8">
        <f>VLOOKUP(集計用１!DW$6,⑤調査その２!$B$39:$C$134,2,TRUE)</f>
        <v>0</v>
      </c>
      <c r="DX8">
        <f>VLOOKUP(集計用１!DX$6,⑤調査その２!$B$39:$C$134,2,TRUE)</f>
        <v>0</v>
      </c>
      <c r="DY8">
        <f>VLOOKUP(集計用１!DY$6,⑤調査その２!$B$39:$C$134,2,TRUE)</f>
        <v>0</v>
      </c>
      <c r="DZ8">
        <f>VLOOKUP(集計用１!DZ$6,⑤調査その２!$B$39:$C$134,2,TRUE)</f>
        <v>0</v>
      </c>
      <c r="EA8">
        <f>VLOOKUP(集計用１!EA$6,⑤調査その２!$B$39:$C$134,2,TRUE)</f>
        <v>0</v>
      </c>
      <c r="EB8">
        <f>VLOOKUP(集計用１!EB$6,⑤調査その２!$B$39:$C$134,2,TRUE)</f>
        <v>0</v>
      </c>
      <c r="EC8">
        <f>VLOOKUP(集計用１!EC$6,⑤調査その２!$B$39:$C$134,2,TRUE)</f>
        <v>0</v>
      </c>
      <c r="ED8">
        <f>VLOOKUP(集計用１!ED$6,⑤調査その２!$B$39:$C$134,2,TRUE)</f>
        <v>0</v>
      </c>
      <c r="EE8">
        <f>VLOOKUP(集計用１!EE$6,⑤調査その２!$B$39:$C$134,2,TRUE)</f>
        <v>0</v>
      </c>
      <c r="EF8">
        <f>VLOOKUP(集計用１!EF$6,⑤調査その２!$B$39:$C$134,2,TRUE)</f>
        <v>0</v>
      </c>
      <c r="EG8">
        <f>VLOOKUP(集計用１!EG$6,⑤調査その２!$B$39:$C$134,2,TRUE)</f>
        <v>0</v>
      </c>
      <c r="EH8">
        <f>VLOOKUP(集計用１!EH$6,⑤調査その２!$B$39:$C$134,2,TRUE)</f>
        <v>0</v>
      </c>
      <c r="EI8">
        <f>VLOOKUP(集計用１!EI$6,⑤調査その２!$B$39:$C$134,2,TRUE)</f>
        <v>0</v>
      </c>
      <c r="EJ8">
        <f>VLOOKUP(集計用１!EJ$6,⑤調査その２!$B$39:$C$134,2,TRUE)</f>
        <v>0</v>
      </c>
      <c r="EK8">
        <f>VLOOKUP(集計用１!EK$6,⑤調査その２!$B$39:$C$134,2,TRUE)</f>
        <v>0</v>
      </c>
      <c r="EL8">
        <f>VLOOKUP(集計用１!EL$6,⑤調査その２!$B$39:$C$134,2,TRUE)</f>
        <v>0</v>
      </c>
      <c r="EM8">
        <f>VLOOKUP(集計用１!EM$6,⑤調査その２!$B$39:$C$134,2,TRUE)</f>
        <v>0</v>
      </c>
      <c r="EN8">
        <f>VLOOKUP(集計用１!EN$6,⑤調査その２!$B$39:$C$134,2,TRUE)</f>
        <v>0</v>
      </c>
      <c r="EO8">
        <f>VLOOKUP(集計用１!EO$6,⑤調査その２!$B$39:$C$134,2,TRUE)</f>
        <v>0</v>
      </c>
      <c r="EP8">
        <f>VLOOKUP(集計用１!EP$6,⑤調査その２!$B$39:$C$134,2,TRUE)</f>
        <v>0</v>
      </c>
      <c r="EQ8">
        <f>VLOOKUP(集計用１!EQ$6,⑤調査その２!$B$39:$C$134,2,TRUE)</f>
        <v>0</v>
      </c>
      <c r="ER8">
        <f>VLOOKUP(集計用１!ER$6,⑤調査その２!$B$39:$C$134,2,TRUE)</f>
        <v>0</v>
      </c>
      <c r="ES8">
        <f>VLOOKUP(集計用１!ES$6,⑤調査その２!$B$39:$C$134,2,TRUE)</f>
        <v>0</v>
      </c>
      <c r="ET8">
        <f>VLOOKUP(集計用１!ET$6,⑤調査その２!$B$39:$C$134,2,TRUE)</f>
        <v>0</v>
      </c>
      <c r="EU8">
        <f>VLOOKUP(集計用１!EU$6,⑤調査その２!$B$39:$C$134,2,TRUE)</f>
        <v>0</v>
      </c>
      <c r="EV8">
        <f>VLOOKUP(集計用１!EV$6,⑤調査その２!$B$39:$C$134,2,TRUE)</f>
        <v>0</v>
      </c>
      <c r="EW8">
        <f>VLOOKUP(集計用１!EW$6,⑤調査その２!$B$39:$C$134,2,TRUE)</f>
        <v>0</v>
      </c>
      <c r="EX8">
        <f>VLOOKUP(集計用１!EX$6,⑤調査その２!$B$39:$C$134,2,TRUE)</f>
        <v>0</v>
      </c>
      <c r="EY8">
        <f>VLOOKUP(集計用１!EY$6,⑤調査その２!$B$39:$C$134,2,TRUE)</f>
        <v>0</v>
      </c>
      <c r="EZ8">
        <f>VLOOKUP(集計用１!EZ$6,⑤調査その２!$B$39:$C$134,2,TRUE)</f>
        <v>0</v>
      </c>
      <c r="FA8">
        <f>VLOOKUP(集計用１!FA$6,⑤調査その２!$B$39:$C$134,2,TRUE)</f>
        <v>0</v>
      </c>
      <c r="FB8">
        <f>VLOOKUP(集計用１!FB$6,⑤調査その２!$B$39:$C$134,2,TRUE)</f>
        <v>0</v>
      </c>
      <c r="FC8">
        <f>SUM($BK8:$FB8)</f>
        <v>0</v>
      </c>
      <c r="FD8">
        <f>SUMPRODUCT($BK$6:$FB$6,$BK8:$FB8)</f>
        <v>0</v>
      </c>
      <c r="FE8" t="e">
        <f>$FD8/$FC8</f>
        <v>#DIV/0!</v>
      </c>
      <c r="FF8">
        <f>SUM($CY8:$FB8)</f>
        <v>0</v>
      </c>
      <c r="FG8" t="e">
        <f>$FF8/$FC8</f>
        <v>#DIV/0!</v>
      </c>
      <c r="FH8">
        <f>SUM($DB8:$FB8)</f>
        <v>0</v>
      </c>
      <c r="FI8" t="e">
        <f>FH8/FC8</f>
        <v>#DIV/0!</v>
      </c>
      <c r="FJ8">
        <f>SUM($DD8:$FB8)</f>
        <v>0</v>
      </c>
      <c r="FK8" t="e">
        <f>$FJ8/$FC8</f>
        <v>#DIV/0!</v>
      </c>
      <c r="FL8">
        <f>SUM($DF8:$FB8)</f>
        <v>0</v>
      </c>
      <c r="FM8" t="e">
        <f>$FL8/$FC8</f>
        <v>#DIV/0!</v>
      </c>
      <c r="FN8">
        <f>SUM($DI8:$FB8)</f>
        <v>0</v>
      </c>
      <c r="FO8" t="e">
        <f>$FN8/$FC8</f>
        <v>#DIV/0!</v>
      </c>
      <c r="FP8" t="e">
        <f t="shared" ref="FP8" si="2">$FE8</f>
        <v>#DIV/0!</v>
      </c>
      <c r="FQ8" t="e">
        <f>FP8/125</f>
        <v>#DIV/0!</v>
      </c>
      <c r="FR8">
        <v>2</v>
      </c>
      <c r="FS8" t="e">
        <f>IF(⑥調査その３!K$151&lt;&gt;"",⑥調査その３!K$151,"")</f>
        <v>#N/A</v>
      </c>
      <c r="FT8" t="e">
        <f>IF(⑥調査その３!L$151&lt;&gt;"",⑥調査その３!L$151,"")</f>
        <v>#N/A</v>
      </c>
      <c r="FU8">
        <v>4</v>
      </c>
      <c r="FV8" t="e">
        <f>IF(⑥調査その３!K$152&lt;&gt;"",⑥調査その３!K$152,"")</f>
        <v>#N/A</v>
      </c>
      <c r="FW8" t="e">
        <f>IF(⑥調査その３!L$152&lt;&gt;"",⑥調査その３!L$152,"")</f>
        <v>#N/A</v>
      </c>
      <c r="FX8">
        <v>12</v>
      </c>
      <c r="FY8" t="e">
        <f>IF(⑥調査その３!K$153&lt;&gt;"",⑥調査その３!K$153,"")</f>
        <v>#N/A</v>
      </c>
      <c r="FZ8" t="e">
        <f>IF(⑥調査その３!L$153&lt;&gt;"",⑥調査その３!L$153,"")</f>
        <v>#N/A</v>
      </c>
      <c r="GA8">
        <f>SUM(FR8,FU8,FX8)</f>
        <v>18</v>
      </c>
      <c r="GB8" t="e">
        <f>SUM(FS8,FV8,FY8)</f>
        <v>#N/A</v>
      </c>
      <c r="GC8" t="e">
        <f>GB8/SUM(⑥調査その３!I12,⑥調査その３!I17,⑥調査その３!I30)</f>
        <v>#N/A</v>
      </c>
      <c r="GD8">
        <v>12</v>
      </c>
      <c r="GE8" t="e">
        <f>IF(⑥調査その３!K$154&lt;&gt;"",⑥調査その３!K$154,"")</f>
        <v>#N/A</v>
      </c>
      <c r="GF8" t="e">
        <f>IF(⑥調査その３!L$154&lt;&gt;"",⑥調査その３!L$154,"")</f>
        <v>#N/A</v>
      </c>
      <c r="GG8">
        <v>8</v>
      </c>
      <c r="GH8" t="e">
        <f>IF(⑥調査その３!K$155&lt;&gt;"",⑥調査その３!K$155,"")</f>
        <v>#N/A</v>
      </c>
      <c r="GI8" t="e">
        <f>IF(⑥調査その３!L$155&lt;&gt;"",⑥調査その３!L$155,"")</f>
        <v>#N/A</v>
      </c>
      <c r="GJ8">
        <v>10</v>
      </c>
      <c r="GK8" t="e">
        <f>IF(⑥調査その３!K$156&lt;&gt;"",⑥調査その３!K$156,"")</f>
        <v>#N/A</v>
      </c>
      <c r="GL8" t="e">
        <f>IF(⑥調査その３!L$156&lt;&gt;"",⑥調査その３!L$156,"")</f>
        <v>#N/A</v>
      </c>
      <c r="GM8">
        <v>10</v>
      </c>
      <c r="GN8" t="e">
        <f>IF(⑥調査その３!K$157&lt;&gt;"",⑥調査その３!K$157,"")</f>
        <v>#N/A</v>
      </c>
      <c r="GO8" t="e">
        <f>IF(⑥調査その３!L$157&lt;&gt;"",⑥調査その３!L$157,"")</f>
        <v>#N/A</v>
      </c>
      <c r="GP8">
        <f>SUM(GD8,GG8,GJ8,GM8)</f>
        <v>40</v>
      </c>
      <c r="GQ8" t="e">
        <f>SUM(GE8,GH8,GK8,GN8)</f>
        <v>#N/A</v>
      </c>
      <c r="GR8" t="e">
        <f>GQ8/SUM(⑥調査その３!I43,⑥調査その３!I52,⑥調査その３!I63,⑥調査その３!I74)</f>
        <v>#N/A</v>
      </c>
      <c r="GS8">
        <v>5</v>
      </c>
      <c r="GT8" t="e">
        <f>IF(⑥調査その３!K$158&lt;&gt;"",⑥調査その３!K$158,"")</f>
        <v>#N/A</v>
      </c>
      <c r="GU8" t="e">
        <f>IF(⑥調査その３!L$158&lt;&gt;"",⑥調査その３!L$158,"")</f>
        <v>#N/A</v>
      </c>
      <c r="GV8">
        <f>SUM(GS8)</f>
        <v>5</v>
      </c>
      <c r="GW8" t="e">
        <f>SUM(GT8)</f>
        <v>#N/A</v>
      </c>
      <c r="GX8" t="e">
        <f>GU8</f>
        <v>#N/A</v>
      </c>
      <c r="GY8">
        <v>10</v>
      </c>
      <c r="GZ8" t="e">
        <f>IF(⑥調査その３!K$159&lt;&gt;"",⑥調査その３!K$159,"")</f>
        <v>#N/A</v>
      </c>
      <c r="HA8" t="e">
        <f>IF(⑥調査その３!L$159&lt;&gt;"",⑥調査その３!L$159,"")</f>
        <v>#N/A</v>
      </c>
      <c r="HB8">
        <v>6</v>
      </c>
      <c r="HC8" t="e">
        <f>IF(⑥調査その３!K$160&lt;&gt;"",⑥調査その３!K$160,"")</f>
        <v>#N/A</v>
      </c>
      <c r="HD8" t="e">
        <f>IF(⑥調査その３!L$160&lt;&gt;"",⑥調査その３!L$160,"")</f>
        <v>#N/A</v>
      </c>
      <c r="HE8">
        <v>26</v>
      </c>
      <c r="HF8" t="e">
        <f>IF(⑥調査その３!K$161&lt;&gt;"",⑥調査その３!K$161,"")</f>
        <v>#N/A</v>
      </c>
      <c r="HG8" t="e">
        <f>IF(⑥調査その３!L$161&lt;&gt;"",⑥調査その３!L$161,"")</f>
        <v>#N/A</v>
      </c>
      <c r="HH8">
        <v>8</v>
      </c>
      <c r="HI8" t="e">
        <f>IF(⑥調査その３!K$162&lt;&gt;"",⑥調査その３!K$162,"")</f>
        <v>#N/A</v>
      </c>
      <c r="HJ8" t="e">
        <f>IF(⑥調査その３!L$162&lt;&gt;"",⑥調査その３!L$162,"")</f>
        <v>#N/A</v>
      </c>
      <c r="HK8">
        <f>SUM(GY8,HB8,HE8,HH8)</f>
        <v>50</v>
      </c>
      <c r="HL8" t="e">
        <f>SUM(GZ8,HC8,HF8,HI8)</f>
        <v>#N/A</v>
      </c>
      <c r="HM8" t="e">
        <f>HL8/SUM(⑥調査その３!I91,⑥調査その３!I98,⑥調査その３!I125,⑥調査その３!I134)</f>
        <v>#N/A</v>
      </c>
      <c r="HN8">
        <v>3</v>
      </c>
      <c r="HO8" t="e">
        <f>IF(⑥調査その３!K$163&lt;&gt;"",⑥調査その３!K$163,"")</f>
        <v>#N/A</v>
      </c>
      <c r="HP8" t="e">
        <f>IF(⑥調査その３!L$163&lt;&gt;"",⑥調査その３!L$163,"")</f>
        <v>#N/A</v>
      </c>
      <c r="HQ8">
        <v>3</v>
      </c>
      <c r="HR8" t="e">
        <f>IF(⑥調査その３!K$164&lt;&gt;"",⑥調査その３!K$164,"")</f>
        <v>#N/A</v>
      </c>
      <c r="HS8" t="e">
        <f>IF(⑥調査その３!L$164&lt;&gt;"",⑥調査その３!L$164,"")</f>
        <v>#N/A</v>
      </c>
      <c r="HT8">
        <v>3</v>
      </c>
      <c r="HU8" t="e">
        <f>IF(⑥調査その３!K$165&lt;&gt;"",⑥調査その３!K$165,"")</f>
        <v>#N/A</v>
      </c>
      <c r="HV8" t="e">
        <f>IF(⑥調査その３!L$165&lt;&gt;"",⑥調査その３!L$165,"")</f>
        <v>#N/A</v>
      </c>
      <c r="HW8">
        <v>3</v>
      </c>
      <c r="HX8" t="e">
        <f>IF(⑥調査その３!K$166&lt;&gt;"",⑥調査その３!K$166,"")</f>
        <v>#N/A</v>
      </c>
      <c r="HY8" t="e">
        <f>IF(⑥調査その３!L$166&lt;&gt;"",⑥調査その３!L$166,"")</f>
        <v>#N/A</v>
      </c>
      <c r="HZ8">
        <f>SUM(HN8,HQ8,HT8,HW8)</f>
        <v>12</v>
      </c>
      <c r="IA8" t="e">
        <f>SUM(HO8,HR8,HU8,HX8)</f>
        <v>#N/A</v>
      </c>
      <c r="IB8" t="e">
        <f>IA8/⑥調査その３!I147</f>
        <v>#N/A</v>
      </c>
      <c r="IC8">
        <f>SUM(GA8,GP8,GV8)</f>
        <v>63</v>
      </c>
      <c r="ID8" t="e">
        <f>SUM(GB8,GQ8,GW8)</f>
        <v>#N/A</v>
      </c>
      <c r="IE8" t="e">
        <f>ID8/SUM(⑥調査その３!I12,⑥調査その３!I17,⑥調査その３!I30,⑥調査その３!I43,⑥調査その３!I52,⑥調査その３!I63,⑥調査その３!I74,⑥調査その３!I80)</f>
        <v>#N/A</v>
      </c>
      <c r="IF8">
        <f>SUM(HK8,HZ8)</f>
        <v>62</v>
      </c>
      <c r="IG8" t="e">
        <f>SUM(HL8,IA8)</f>
        <v>#N/A</v>
      </c>
      <c r="IH8" t="e">
        <f>IG8/SUM(⑥調査その３!I91,⑥調査その３!I98,⑥調査その３!I125,⑥調査その３!I134,⑥調査その３!I147)</f>
        <v>#N/A</v>
      </c>
      <c r="II8">
        <f>SUM(IC8,IF8)</f>
        <v>125</v>
      </c>
      <c r="IJ8" t="e">
        <f>⑥調査その３!K167</f>
        <v>#N/A</v>
      </c>
      <c r="IK8" t="e">
        <f>⑥調査その３!L167</f>
        <v>#N/A</v>
      </c>
      <c r="IL8">
        <f>①調査その１!L4</f>
        <v>0</v>
      </c>
    </row>
  </sheetData>
  <mergeCells count="117">
    <mergeCell ref="E2:F3"/>
    <mergeCell ref="G2:I3"/>
    <mergeCell ref="J2:BG2"/>
    <mergeCell ref="BH2:FQ2"/>
    <mergeCell ref="FR2:IK2"/>
    <mergeCell ref="FR3:IK3"/>
    <mergeCell ref="E4:E7"/>
    <mergeCell ref="F4:F7"/>
    <mergeCell ref="G4:G7"/>
    <mergeCell ref="H4:H7"/>
    <mergeCell ref="I4:I7"/>
    <mergeCell ref="S6:T6"/>
    <mergeCell ref="FR5:GC5"/>
    <mergeCell ref="GD5:GR5"/>
    <mergeCell ref="GS5:GX5"/>
    <mergeCell ref="GY5:HM5"/>
    <mergeCell ref="HN5:IB5"/>
    <mergeCell ref="IC5:IK5"/>
    <mergeCell ref="FR4:IK4"/>
    <mergeCell ref="U5:Z5"/>
    <mergeCell ref="AA5:AH5"/>
    <mergeCell ref="AI5:AJ5"/>
    <mergeCell ref="AK5:AR5"/>
    <mergeCell ref="AS5:AZ5"/>
    <mergeCell ref="IL2:IL7"/>
    <mergeCell ref="J3:N3"/>
    <mergeCell ref="P3:Q3"/>
    <mergeCell ref="R3:T3"/>
    <mergeCell ref="U3:AZ3"/>
    <mergeCell ref="BA3:BG3"/>
    <mergeCell ref="BH3:FE3"/>
    <mergeCell ref="FF3:FO3"/>
    <mergeCell ref="FP3:FQ3"/>
    <mergeCell ref="J4:M5"/>
    <mergeCell ref="N4:N7"/>
    <mergeCell ref="O4:O7"/>
    <mergeCell ref="P4:P7"/>
    <mergeCell ref="J6:J7"/>
    <mergeCell ref="L6:L7"/>
    <mergeCell ref="M6:M7"/>
    <mergeCell ref="FH6:FH7"/>
    <mergeCell ref="FI6:FI7"/>
    <mergeCell ref="Q4:Q7"/>
    <mergeCell ref="R4:T5"/>
    <mergeCell ref="U4:AZ4"/>
    <mergeCell ref="BA4:BG5"/>
    <mergeCell ref="BH4:BI5"/>
    <mergeCell ref="R6:R7"/>
    <mergeCell ref="FP4:FQ5"/>
    <mergeCell ref="FN5:FO5"/>
    <mergeCell ref="FG6:FG7"/>
    <mergeCell ref="AE6:AF6"/>
    <mergeCell ref="AG6:AH6"/>
    <mergeCell ref="AI6:AJ6"/>
    <mergeCell ref="AK6:AL6"/>
    <mergeCell ref="AM6:AN6"/>
    <mergeCell ref="AO6:AP6"/>
    <mergeCell ref="BI6:BI7"/>
    <mergeCell ref="FF6:FF7"/>
    <mergeCell ref="FF5:FG5"/>
    <mergeCell ref="FH5:FI5"/>
    <mergeCell ref="FJ5:FK5"/>
    <mergeCell ref="FL5:FM5"/>
    <mergeCell ref="BJ4:FB5"/>
    <mergeCell ref="FC4:FC7"/>
    <mergeCell ref="FD4:FD7"/>
    <mergeCell ref="FE4:FE7"/>
    <mergeCell ref="FF4:FO4"/>
    <mergeCell ref="U6:V6"/>
    <mergeCell ref="W6:X6"/>
    <mergeCell ref="Y6:Z6"/>
    <mergeCell ref="AA6:AB6"/>
    <mergeCell ref="AC6:AD6"/>
    <mergeCell ref="BB6:BC6"/>
    <mergeCell ref="BD6:BE6"/>
    <mergeCell ref="BF6:BG6"/>
    <mergeCell ref="BH6:BH7"/>
    <mergeCell ref="AQ6:AR6"/>
    <mergeCell ref="AS6:AT6"/>
    <mergeCell ref="AU6:AV6"/>
    <mergeCell ref="AW6:AX6"/>
    <mergeCell ref="AY6:AZ6"/>
    <mergeCell ref="BA6:BA7"/>
    <mergeCell ref="FR6:FT6"/>
    <mergeCell ref="FU6:FW6"/>
    <mergeCell ref="FX6:FZ6"/>
    <mergeCell ref="GA6:GC6"/>
    <mergeCell ref="FJ6:FJ7"/>
    <mergeCell ref="FK6:FK7"/>
    <mergeCell ref="FL6:FL7"/>
    <mergeCell ref="FM6:FM7"/>
    <mergeCell ref="FN6:FN7"/>
    <mergeCell ref="FO6:FO7"/>
    <mergeCell ref="IF6:IH6"/>
    <mergeCell ref="II6:IK6"/>
    <mergeCell ref="A2:C7"/>
    <mergeCell ref="D2:D7"/>
    <mergeCell ref="HN6:HP6"/>
    <mergeCell ref="HQ6:HS6"/>
    <mergeCell ref="HT6:HV6"/>
    <mergeCell ref="HW6:HY6"/>
    <mergeCell ref="HZ6:IB6"/>
    <mergeCell ref="IC6:IE6"/>
    <mergeCell ref="GV6:GX6"/>
    <mergeCell ref="GY6:HA6"/>
    <mergeCell ref="HB6:HD6"/>
    <mergeCell ref="HE6:HG6"/>
    <mergeCell ref="HH6:HJ6"/>
    <mergeCell ref="HK6:HM6"/>
    <mergeCell ref="GD6:GF6"/>
    <mergeCell ref="GG6:GI6"/>
    <mergeCell ref="GJ6:GL6"/>
    <mergeCell ref="GM6:GO6"/>
    <mergeCell ref="GP6:GR6"/>
    <mergeCell ref="GS6:GU6"/>
    <mergeCell ref="FP6:FP7"/>
    <mergeCell ref="FQ6:FQ7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R9999"/>
  <sheetViews>
    <sheetView workbookViewId="0"/>
  </sheetViews>
  <sheetFormatPr defaultRowHeight="13.5"/>
  <cols>
    <col min="1" max="2" width="3.5" customWidth="1"/>
    <col min="3" max="3" width="5.25" bestFit="1" customWidth="1"/>
    <col min="4" max="4" width="5.375" customWidth="1"/>
    <col min="5" max="5" width="6.125" style="403" customWidth="1"/>
    <col min="6" max="43" width="6.125" customWidth="1"/>
    <col min="44" max="44" width="6" customWidth="1"/>
  </cols>
  <sheetData>
    <row r="1" spans="1:44" ht="14.25" thickBot="1">
      <c r="A1" s="363"/>
      <c r="B1" s="363"/>
      <c r="C1" s="363"/>
      <c r="D1" s="363">
        <f>①調査その１!I11</f>
        <v>0</v>
      </c>
      <c r="E1" s="373" t="s">
        <v>284</v>
      </c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404"/>
    </row>
    <row r="2" spans="1:44" ht="14.25" customHeight="1" thickBot="1">
      <c r="A2" s="485" t="s">
        <v>46</v>
      </c>
      <c r="B2" s="485" t="s">
        <v>47</v>
      </c>
      <c r="C2" s="780" t="s">
        <v>107</v>
      </c>
      <c r="D2" s="774" t="s">
        <v>0</v>
      </c>
      <c r="E2" s="8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  <c r="M2" s="9">
        <v>9</v>
      </c>
      <c r="N2" s="9">
        <v>10</v>
      </c>
      <c r="O2" s="9">
        <v>11</v>
      </c>
      <c r="P2" s="9">
        <v>12</v>
      </c>
      <c r="Q2" s="9">
        <v>13</v>
      </c>
      <c r="R2" s="9">
        <v>14</v>
      </c>
      <c r="S2" s="9">
        <v>15</v>
      </c>
      <c r="T2" s="9">
        <v>16</v>
      </c>
      <c r="U2" s="9">
        <v>17</v>
      </c>
      <c r="V2" s="9">
        <v>18</v>
      </c>
      <c r="W2" s="9">
        <v>19</v>
      </c>
      <c r="X2" s="9">
        <v>20</v>
      </c>
      <c r="Y2" s="9">
        <v>21</v>
      </c>
      <c r="Z2" s="9">
        <v>22</v>
      </c>
      <c r="AA2" s="9">
        <v>23</v>
      </c>
      <c r="AB2" s="9">
        <v>24</v>
      </c>
      <c r="AC2" s="9">
        <v>25</v>
      </c>
      <c r="AD2" s="9">
        <v>26</v>
      </c>
      <c r="AE2" s="9">
        <v>27</v>
      </c>
      <c r="AF2" s="9">
        <v>28</v>
      </c>
      <c r="AG2" s="9">
        <v>29</v>
      </c>
      <c r="AH2" s="9">
        <v>30</v>
      </c>
      <c r="AI2" s="9">
        <v>31</v>
      </c>
      <c r="AJ2" s="9">
        <v>32</v>
      </c>
      <c r="AK2" s="9">
        <v>33</v>
      </c>
      <c r="AL2" s="9">
        <v>34</v>
      </c>
      <c r="AM2" s="9">
        <v>35</v>
      </c>
      <c r="AN2" s="9">
        <v>36</v>
      </c>
      <c r="AO2" s="9">
        <v>37</v>
      </c>
      <c r="AP2" s="9">
        <v>38</v>
      </c>
      <c r="AQ2" s="9">
        <v>39</v>
      </c>
      <c r="AR2" s="10">
        <v>40</v>
      </c>
    </row>
    <row r="3" spans="1:44" ht="27" customHeight="1" thickBot="1">
      <c r="A3" s="779"/>
      <c r="B3" s="779"/>
      <c r="C3" s="781"/>
      <c r="D3" s="775"/>
      <c r="E3" s="375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405"/>
    </row>
    <row r="4" spans="1:44" ht="13.5" customHeight="1">
      <c r="A4" s="501" t="s">
        <v>48</v>
      </c>
      <c r="B4" s="501" t="s">
        <v>60</v>
      </c>
      <c r="C4" s="115">
        <v>1</v>
      </c>
      <c r="D4" s="364"/>
      <c r="E4" s="377" t="str">
        <f>IF(AND(②解答入力!$D4&lt;&gt;"",②解答入力!E4&lt;&gt;""),IF(②解答入力!$D4=②解答入力!E4,1,0),"")</f>
        <v/>
      </c>
      <c r="F4" s="378" t="str">
        <f>IF(AND(②解答入力!$D4&lt;&gt;"",②解答入力!F4&lt;&gt;""),IF(②解答入力!$D4=②解答入力!F4,1,0),"")</f>
        <v/>
      </c>
      <c r="G4" s="378" t="str">
        <f>IF(AND(②解答入力!$D4&lt;&gt;"",②解答入力!G4&lt;&gt;""),IF(②解答入力!$D4=②解答入力!G4,1,0),"")</f>
        <v/>
      </c>
      <c r="H4" s="378" t="str">
        <f>IF(AND(②解答入力!$D4&lt;&gt;"",②解答入力!H4&lt;&gt;""),IF(②解答入力!$D4=②解答入力!H4,1,0),"")</f>
        <v/>
      </c>
      <c r="I4" s="378" t="str">
        <f>IF(AND(②解答入力!$D4&lt;&gt;"",②解答入力!I4&lt;&gt;""),IF(②解答入力!$D4=②解答入力!I4,1,0),"")</f>
        <v/>
      </c>
      <c r="J4" s="378" t="str">
        <f>IF(AND(②解答入力!$D4&lt;&gt;"",②解答入力!J4&lt;&gt;""),IF(②解答入力!$D4=②解答入力!J4,1,0),"")</f>
        <v/>
      </c>
      <c r="K4" s="378" t="str">
        <f>IF(AND(②解答入力!$D4&lt;&gt;"",②解答入力!K4&lt;&gt;""),IF(②解答入力!$D4=②解答入力!K4,1,0),"")</f>
        <v/>
      </c>
      <c r="L4" s="378" t="str">
        <f>IF(AND(②解答入力!$D4&lt;&gt;"",②解答入力!L4&lt;&gt;""),IF(②解答入力!$D4=②解答入力!L4,1,0),"")</f>
        <v/>
      </c>
      <c r="M4" s="378" t="str">
        <f>IF(AND(②解答入力!$D4&lt;&gt;"",②解答入力!M4&lt;&gt;""),IF(②解答入力!$D4=②解答入力!M4,1,0),"")</f>
        <v/>
      </c>
      <c r="N4" s="378" t="str">
        <f>IF(AND(②解答入力!$D4&lt;&gt;"",②解答入力!N4&lt;&gt;""),IF(②解答入力!$D4=②解答入力!N4,1,0),"")</f>
        <v/>
      </c>
      <c r="O4" s="378" t="str">
        <f>IF(AND(②解答入力!$D4&lt;&gt;"",②解答入力!O4&lt;&gt;""),IF(②解答入力!$D4=②解答入力!O4,1,0),"")</f>
        <v/>
      </c>
      <c r="P4" s="378" t="str">
        <f>IF(AND(②解答入力!$D4&lt;&gt;"",②解答入力!P4&lt;&gt;""),IF(②解答入力!$D4=②解答入力!P4,1,0),"")</f>
        <v/>
      </c>
      <c r="Q4" s="378" t="str">
        <f>IF(AND(②解答入力!$D4&lt;&gt;"",②解答入力!Q4&lt;&gt;""),IF(②解答入力!$D4=②解答入力!Q4,1,0),"")</f>
        <v/>
      </c>
      <c r="R4" s="378" t="str">
        <f>IF(AND(②解答入力!$D4&lt;&gt;"",②解答入力!R4&lt;&gt;""),IF(②解答入力!$D4=②解答入力!R4,1,0),"")</f>
        <v/>
      </c>
      <c r="S4" s="378" t="str">
        <f>IF(AND(②解答入力!$D4&lt;&gt;"",②解答入力!S4&lt;&gt;""),IF(②解答入力!$D4=②解答入力!S4,1,0),"")</f>
        <v/>
      </c>
      <c r="T4" s="378" t="str">
        <f>IF(AND(②解答入力!$D4&lt;&gt;"",②解答入力!T4&lt;&gt;""),IF(②解答入力!$D4=②解答入力!T4,1,0),"")</f>
        <v/>
      </c>
      <c r="U4" s="378" t="str">
        <f>IF(AND(②解答入力!$D4&lt;&gt;"",②解答入力!U4&lt;&gt;""),IF(②解答入力!$D4=②解答入力!U4,1,0),"")</f>
        <v/>
      </c>
      <c r="V4" s="378" t="str">
        <f>IF(AND(②解答入力!$D4&lt;&gt;"",②解答入力!V4&lt;&gt;""),IF(②解答入力!$D4=②解答入力!V4,1,0),"")</f>
        <v/>
      </c>
      <c r="W4" s="378" t="str">
        <f>IF(AND(②解答入力!$D4&lt;&gt;"",②解答入力!W4&lt;&gt;""),IF(②解答入力!$D4=②解答入力!W4,1,0),"")</f>
        <v/>
      </c>
      <c r="X4" s="378" t="str">
        <f>IF(AND(②解答入力!$D4&lt;&gt;"",②解答入力!X4&lt;&gt;""),IF(②解答入力!$D4=②解答入力!X4,1,0),"")</f>
        <v/>
      </c>
      <c r="Y4" s="378" t="str">
        <f>IF(AND(②解答入力!$D4&lt;&gt;"",②解答入力!Y4&lt;&gt;""),IF(②解答入力!$D4=②解答入力!Y4,1,0),"")</f>
        <v/>
      </c>
      <c r="Z4" s="378" t="str">
        <f>IF(AND(②解答入力!$D4&lt;&gt;"",②解答入力!Z4&lt;&gt;""),IF(②解答入力!$D4=②解答入力!Z4,1,0),"")</f>
        <v/>
      </c>
      <c r="AA4" s="378" t="str">
        <f>IF(AND(②解答入力!$D4&lt;&gt;"",②解答入力!AA4&lt;&gt;""),IF(②解答入力!$D4=②解答入力!AA4,1,0),"")</f>
        <v/>
      </c>
      <c r="AB4" s="378" t="str">
        <f>IF(AND(②解答入力!$D4&lt;&gt;"",②解答入力!AB4&lt;&gt;""),IF(②解答入力!$D4=②解答入力!AB4,1,0),"")</f>
        <v/>
      </c>
      <c r="AC4" s="378" t="str">
        <f>IF(AND(②解答入力!$D4&lt;&gt;"",②解答入力!AC4&lt;&gt;""),IF(②解答入力!$D4=②解答入力!AC4,1,0),"")</f>
        <v/>
      </c>
      <c r="AD4" s="378" t="str">
        <f>IF(AND(②解答入力!$D4&lt;&gt;"",②解答入力!AD4&lt;&gt;""),IF(②解答入力!$D4=②解答入力!AD4,1,0),"")</f>
        <v/>
      </c>
      <c r="AE4" s="378" t="str">
        <f>IF(AND(②解答入力!$D4&lt;&gt;"",②解答入力!AE4&lt;&gt;""),IF(②解答入力!$D4=②解答入力!AE4,1,0),"")</f>
        <v/>
      </c>
      <c r="AF4" s="378" t="str">
        <f>IF(AND(②解答入力!$D4&lt;&gt;"",②解答入力!AF4&lt;&gt;""),IF(②解答入力!$D4=②解答入力!AF4,1,0),"")</f>
        <v/>
      </c>
      <c r="AG4" s="378" t="str">
        <f>IF(AND(②解答入力!$D4&lt;&gt;"",②解答入力!AG4&lt;&gt;""),IF(②解答入力!$D4=②解答入力!AG4,1,0),"")</f>
        <v/>
      </c>
      <c r="AH4" s="378" t="str">
        <f>IF(AND(②解答入力!$D4&lt;&gt;"",②解答入力!AH4&lt;&gt;""),IF(②解答入力!$D4=②解答入力!AH4,1,0),"")</f>
        <v/>
      </c>
      <c r="AI4" s="378" t="str">
        <f>IF(AND(②解答入力!$D4&lt;&gt;"",②解答入力!AI4&lt;&gt;""),IF(②解答入力!$D4=②解答入力!AI4,1,0),"")</f>
        <v/>
      </c>
      <c r="AJ4" s="378" t="str">
        <f>IF(AND(②解答入力!$D4&lt;&gt;"",②解答入力!AJ4&lt;&gt;""),IF(②解答入力!$D4=②解答入力!AJ4,1,0),"")</f>
        <v/>
      </c>
      <c r="AK4" s="378" t="str">
        <f>IF(AND(②解答入力!$D4&lt;&gt;"",②解答入力!AK4&lt;&gt;""),IF(②解答入力!$D4=②解答入力!AK4,1,0),"")</f>
        <v/>
      </c>
      <c r="AL4" s="378" t="str">
        <f>IF(AND(②解答入力!$D4&lt;&gt;"",②解答入力!AL4&lt;&gt;""),IF(②解答入力!$D4=②解答入力!AL4,1,0),"")</f>
        <v/>
      </c>
      <c r="AM4" s="378" t="str">
        <f>IF(AND(②解答入力!$D4&lt;&gt;"",②解答入力!AM4&lt;&gt;""),IF(②解答入力!$D4=②解答入力!AM4,1,0),"")</f>
        <v/>
      </c>
      <c r="AN4" s="378" t="str">
        <f>IF(AND(②解答入力!$D4&lt;&gt;"",②解答入力!AN4&lt;&gt;""),IF(②解答入力!$D4=②解答入力!AN4,1,0),"")</f>
        <v/>
      </c>
      <c r="AO4" s="378" t="str">
        <f>IF(AND(②解答入力!$D4&lt;&gt;"",②解答入力!AO4&lt;&gt;""),IF(②解答入力!$D4=②解答入力!AO4,1,0),"")</f>
        <v/>
      </c>
      <c r="AP4" s="378" t="str">
        <f>IF(AND(②解答入力!$D4&lt;&gt;"",②解答入力!AP4&lt;&gt;""),IF(②解答入力!$D4=②解答入力!AP4,1,0),"")</f>
        <v/>
      </c>
      <c r="AQ4" s="378" t="str">
        <f>IF(AND(②解答入力!$D4&lt;&gt;"",②解答入力!AQ4&lt;&gt;""),IF(②解答入力!$D4=②解答入力!AQ4,1,0),"")</f>
        <v/>
      </c>
      <c r="AR4" s="406" t="str">
        <f>IF(AND(②解答入力!$D4&lt;&gt;"",②解答入力!AR4&lt;&gt;""),IF(②解答入力!$D4=②解答入力!AR4,1,0),"")</f>
        <v/>
      </c>
    </row>
    <row r="5" spans="1:44" ht="14.25" thickBot="1">
      <c r="A5" s="482"/>
      <c r="B5" s="782"/>
      <c r="C5" s="106">
        <v>2</v>
      </c>
      <c r="D5" s="365"/>
      <c r="E5" s="379" t="str">
        <f>IF(AND(②解答入力!$D5&lt;&gt;"",②解答入力!E5&lt;&gt;""),IF(②解答入力!$D5=②解答入力!E5,1,0),"")</f>
        <v/>
      </c>
      <c r="F5" s="380" t="str">
        <f>IF(AND(②解答入力!$D5&lt;&gt;"",②解答入力!F5&lt;&gt;""),IF(②解答入力!$D5=②解答入力!F5,1,0),"")</f>
        <v/>
      </c>
      <c r="G5" s="380" t="str">
        <f>IF(AND(②解答入力!$D5&lt;&gt;"",②解答入力!G5&lt;&gt;""),IF(②解答入力!$D5=②解答入力!G5,1,0),"")</f>
        <v/>
      </c>
      <c r="H5" s="380" t="str">
        <f>IF(AND(②解答入力!$D5&lt;&gt;"",②解答入力!H5&lt;&gt;""),IF(②解答入力!$D5=②解答入力!H5,1,0),"")</f>
        <v/>
      </c>
      <c r="I5" s="380" t="str">
        <f>IF(AND(②解答入力!$D5&lt;&gt;"",②解答入力!I5&lt;&gt;""),IF(②解答入力!$D5=②解答入力!I5,1,0),"")</f>
        <v/>
      </c>
      <c r="J5" s="380" t="str">
        <f>IF(AND(②解答入力!$D5&lt;&gt;"",②解答入力!J5&lt;&gt;""),IF(②解答入力!$D5=②解答入力!J5,1,0),"")</f>
        <v/>
      </c>
      <c r="K5" s="380" t="str">
        <f>IF(AND(②解答入力!$D5&lt;&gt;"",②解答入力!K5&lt;&gt;""),IF(②解答入力!$D5=②解答入力!K5,1,0),"")</f>
        <v/>
      </c>
      <c r="L5" s="380" t="str">
        <f>IF(AND(②解答入力!$D5&lt;&gt;"",②解答入力!L5&lt;&gt;""),IF(②解答入力!$D5=②解答入力!L5,1,0),"")</f>
        <v/>
      </c>
      <c r="M5" s="380" t="str">
        <f>IF(AND(②解答入力!$D5&lt;&gt;"",②解答入力!M5&lt;&gt;""),IF(②解答入力!$D5=②解答入力!M5,1,0),"")</f>
        <v/>
      </c>
      <c r="N5" s="380" t="str">
        <f>IF(AND(②解答入力!$D5&lt;&gt;"",②解答入力!N5&lt;&gt;""),IF(②解答入力!$D5=②解答入力!N5,1,0),"")</f>
        <v/>
      </c>
      <c r="O5" s="380" t="str">
        <f>IF(AND(②解答入力!$D5&lt;&gt;"",②解答入力!O5&lt;&gt;""),IF(②解答入力!$D5=②解答入力!O5,1,0),"")</f>
        <v/>
      </c>
      <c r="P5" s="380" t="str">
        <f>IF(AND(②解答入力!$D5&lt;&gt;"",②解答入力!P5&lt;&gt;""),IF(②解答入力!$D5=②解答入力!P5,1,0),"")</f>
        <v/>
      </c>
      <c r="Q5" s="380" t="str">
        <f>IF(AND(②解答入力!$D5&lt;&gt;"",②解答入力!Q5&lt;&gt;""),IF(②解答入力!$D5=②解答入力!Q5,1,0),"")</f>
        <v/>
      </c>
      <c r="R5" s="380" t="str">
        <f>IF(AND(②解答入力!$D5&lt;&gt;"",②解答入力!R5&lt;&gt;""),IF(②解答入力!$D5=②解答入力!R5,1,0),"")</f>
        <v/>
      </c>
      <c r="S5" s="380" t="str">
        <f>IF(AND(②解答入力!$D5&lt;&gt;"",②解答入力!S5&lt;&gt;""),IF(②解答入力!$D5=②解答入力!S5,1,0),"")</f>
        <v/>
      </c>
      <c r="T5" s="380" t="str">
        <f>IF(AND(②解答入力!$D5&lt;&gt;"",②解答入力!T5&lt;&gt;""),IF(②解答入力!$D5=②解答入力!T5,1,0),"")</f>
        <v/>
      </c>
      <c r="U5" s="380" t="str">
        <f>IF(AND(②解答入力!$D5&lt;&gt;"",②解答入力!U5&lt;&gt;""),IF(②解答入力!$D5=②解答入力!U5,1,0),"")</f>
        <v/>
      </c>
      <c r="V5" s="380" t="str">
        <f>IF(AND(②解答入力!$D5&lt;&gt;"",②解答入力!V5&lt;&gt;""),IF(②解答入力!$D5=②解答入力!V5,1,0),"")</f>
        <v/>
      </c>
      <c r="W5" s="380" t="str">
        <f>IF(AND(②解答入力!$D5&lt;&gt;"",②解答入力!W5&lt;&gt;""),IF(②解答入力!$D5=②解答入力!W5,1,0),"")</f>
        <v/>
      </c>
      <c r="X5" s="380" t="str">
        <f>IF(AND(②解答入力!$D5&lt;&gt;"",②解答入力!X5&lt;&gt;""),IF(②解答入力!$D5=②解答入力!X5,1,0),"")</f>
        <v/>
      </c>
      <c r="Y5" s="380" t="str">
        <f>IF(AND(②解答入力!$D5&lt;&gt;"",②解答入力!Y5&lt;&gt;""),IF(②解答入力!$D5=②解答入力!Y5,1,0),"")</f>
        <v/>
      </c>
      <c r="Z5" s="380" t="str">
        <f>IF(AND(②解答入力!$D5&lt;&gt;"",②解答入力!Z5&lt;&gt;""),IF(②解答入力!$D5=②解答入力!Z5,1,0),"")</f>
        <v/>
      </c>
      <c r="AA5" s="380" t="str">
        <f>IF(AND(②解答入力!$D5&lt;&gt;"",②解答入力!AA5&lt;&gt;""),IF(②解答入力!$D5=②解答入力!AA5,1,0),"")</f>
        <v/>
      </c>
      <c r="AB5" s="380" t="str">
        <f>IF(AND(②解答入力!$D5&lt;&gt;"",②解答入力!AB5&lt;&gt;""),IF(②解答入力!$D5=②解答入力!AB5,1,0),"")</f>
        <v/>
      </c>
      <c r="AC5" s="380" t="str">
        <f>IF(AND(②解答入力!$D5&lt;&gt;"",②解答入力!AC5&lt;&gt;""),IF(②解答入力!$D5=②解答入力!AC5,1,0),"")</f>
        <v/>
      </c>
      <c r="AD5" s="380" t="str">
        <f>IF(AND(②解答入力!$D5&lt;&gt;"",②解答入力!AD5&lt;&gt;""),IF(②解答入力!$D5=②解答入力!AD5,1,0),"")</f>
        <v/>
      </c>
      <c r="AE5" s="380" t="str">
        <f>IF(AND(②解答入力!$D5&lt;&gt;"",②解答入力!AE5&lt;&gt;""),IF(②解答入力!$D5=②解答入力!AE5,1,0),"")</f>
        <v/>
      </c>
      <c r="AF5" s="380" t="str">
        <f>IF(AND(②解答入力!$D5&lt;&gt;"",②解答入力!AF5&lt;&gt;""),IF(②解答入力!$D5=②解答入力!AF5,1,0),"")</f>
        <v/>
      </c>
      <c r="AG5" s="380" t="str">
        <f>IF(AND(②解答入力!$D5&lt;&gt;"",②解答入力!AG5&lt;&gt;""),IF(②解答入力!$D5=②解答入力!AG5,1,0),"")</f>
        <v/>
      </c>
      <c r="AH5" s="380" t="str">
        <f>IF(AND(②解答入力!$D5&lt;&gt;"",②解答入力!AH5&lt;&gt;""),IF(②解答入力!$D5=②解答入力!AH5,1,0),"")</f>
        <v/>
      </c>
      <c r="AI5" s="380" t="str">
        <f>IF(AND(②解答入力!$D5&lt;&gt;"",②解答入力!AI5&lt;&gt;""),IF(②解答入力!$D5=②解答入力!AI5,1,0),"")</f>
        <v/>
      </c>
      <c r="AJ5" s="380" t="str">
        <f>IF(AND(②解答入力!$D5&lt;&gt;"",②解答入力!AJ5&lt;&gt;""),IF(②解答入力!$D5=②解答入力!AJ5,1,0),"")</f>
        <v/>
      </c>
      <c r="AK5" s="380" t="str">
        <f>IF(AND(②解答入力!$D5&lt;&gt;"",②解答入力!AK5&lt;&gt;""),IF(②解答入力!$D5=②解答入力!AK5,1,0),"")</f>
        <v/>
      </c>
      <c r="AL5" s="380" t="str">
        <f>IF(AND(②解答入力!$D5&lt;&gt;"",②解答入力!AL5&lt;&gt;""),IF(②解答入力!$D5=②解答入力!AL5,1,0),"")</f>
        <v/>
      </c>
      <c r="AM5" s="380" t="str">
        <f>IF(AND(②解答入力!$D5&lt;&gt;"",②解答入力!AM5&lt;&gt;""),IF(②解答入力!$D5=②解答入力!AM5,1,0),"")</f>
        <v/>
      </c>
      <c r="AN5" s="380" t="str">
        <f>IF(AND(②解答入力!$D5&lt;&gt;"",②解答入力!AN5&lt;&gt;""),IF(②解答入力!$D5=②解答入力!AN5,1,0),"")</f>
        <v/>
      </c>
      <c r="AO5" s="380" t="str">
        <f>IF(AND(②解答入力!$D5&lt;&gt;"",②解答入力!AO5&lt;&gt;""),IF(②解答入力!$D5=②解答入力!AO5,1,0),"")</f>
        <v/>
      </c>
      <c r="AP5" s="380" t="str">
        <f>IF(AND(②解答入力!$D5&lt;&gt;"",②解答入力!AP5&lt;&gt;""),IF(②解答入力!$D5=②解答入力!AP5,1,0),"")</f>
        <v/>
      </c>
      <c r="AQ5" s="380" t="str">
        <f>IF(AND(②解答入力!$D5&lt;&gt;"",②解答入力!AQ5&lt;&gt;""),IF(②解答入力!$D5=②解答入力!AQ5,1,0),"")</f>
        <v/>
      </c>
      <c r="AR5" s="407" t="str">
        <f>IF(AND(②解答入力!$D5&lt;&gt;"",②解答入力!AR5&lt;&gt;""),IF(②解答入力!$D5=②解答入力!AR5,1,0),"")</f>
        <v/>
      </c>
    </row>
    <row r="6" spans="1:44" ht="13.5" customHeight="1">
      <c r="A6" s="482"/>
      <c r="B6" s="783" t="s">
        <v>126</v>
      </c>
      <c r="C6" s="114">
        <v>3</v>
      </c>
      <c r="D6" s="366"/>
      <c r="E6" s="377" t="str">
        <f>IF(AND(②解答入力!$D6&lt;&gt;"",②解答入力!E6&lt;&gt;""),IF(②解答入力!$D6=②解答入力!E6,1,0),"")</f>
        <v/>
      </c>
      <c r="F6" s="378" t="str">
        <f>IF(AND(②解答入力!$D6&lt;&gt;"",②解答入力!F6&lt;&gt;""),IF(②解答入力!$D6=②解答入力!F6,1,0),"")</f>
        <v/>
      </c>
      <c r="G6" s="378" t="str">
        <f>IF(AND(②解答入力!$D6&lt;&gt;"",②解答入力!G6&lt;&gt;""),IF(②解答入力!$D6=②解答入力!G6,1,0),"")</f>
        <v/>
      </c>
      <c r="H6" s="378" t="str">
        <f>IF(AND(②解答入力!$D6&lt;&gt;"",②解答入力!H6&lt;&gt;""),IF(②解答入力!$D6=②解答入力!H6,1,0),"")</f>
        <v/>
      </c>
      <c r="I6" s="378" t="str">
        <f>IF(AND(②解答入力!$D6&lt;&gt;"",②解答入力!I6&lt;&gt;""),IF(②解答入力!$D6=②解答入力!I6,1,0),"")</f>
        <v/>
      </c>
      <c r="J6" s="378" t="str">
        <f>IF(AND(②解答入力!$D6&lt;&gt;"",②解答入力!J6&lt;&gt;""),IF(②解答入力!$D6=②解答入力!J6,1,0),"")</f>
        <v/>
      </c>
      <c r="K6" s="378" t="str">
        <f>IF(AND(②解答入力!$D6&lt;&gt;"",②解答入力!K6&lt;&gt;""),IF(②解答入力!$D6=②解答入力!K6,1,0),"")</f>
        <v/>
      </c>
      <c r="L6" s="378" t="str">
        <f>IF(AND(②解答入力!$D6&lt;&gt;"",②解答入力!L6&lt;&gt;""),IF(②解答入力!$D6=②解答入力!L6,1,0),"")</f>
        <v/>
      </c>
      <c r="M6" s="378" t="str">
        <f>IF(AND(②解答入力!$D6&lt;&gt;"",②解答入力!M6&lt;&gt;""),IF(②解答入力!$D6=②解答入力!M6,1,0),"")</f>
        <v/>
      </c>
      <c r="N6" s="378" t="str">
        <f>IF(AND(②解答入力!$D6&lt;&gt;"",②解答入力!N6&lt;&gt;""),IF(②解答入力!$D6=②解答入力!N6,1,0),"")</f>
        <v/>
      </c>
      <c r="O6" s="378" t="str">
        <f>IF(AND(②解答入力!$D6&lt;&gt;"",②解答入力!O6&lt;&gt;""),IF(②解答入力!$D6=②解答入力!O6,1,0),"")</f>
        <v/>
      </c>
      <c r="P6" s="378" t="str">
        <f>IF(AND(②解答入力!$D6&lt;&gt;"",②解答入力!P6&lt;&gt;""),IF(②解答入力!$D6=②解答入力!P6,1,0),"")</f>
        <v/>
      </c>
      <c r="Q6" s="378" t="str">
        <f>IF(AND(②解答入力!$D6&lt;&gt;"",②解答入力!Q6&lt;&gt;""),IF(②解答入力!$D6=②解答入力!Q6,1,0),"")</f>
        <v/>
      </c>
      <c r="R6" s="378" t="str">
        <f>IF(AND(②解答入力!$D6&lt;&gt;"",②解答入力!R6&lt;&gt;""),IF(②解答入力!$D6=②解答入力!R6,1,0),"")</f>
        <v/>
      </c>
      <c r="S6" s="378" t="str">
        <f>IF(AND(②解答入力!$D6&lt;&gt;"",②解答入力!S6&lt;&gt;""),IF(②解答入力!$D6=②解答入力!S6,1,0),"")</f>
        <v/>
      </c>
      <c r="T6" s="378" t="str">
        <f>IF(AND(②解答入力!$D6&lt;&gt;"",②解答入力!T6&lt;&gt;""),IF(②解答入力!$D6=②解答入力!T6,1,0),"")</f>
        <v/>
      </c>
      <c r="U6" s="378" t="str">
        <f>IF(AND(②解答入力!$D6&lt;&gt;"",②解答入力!U6&lt;&gt;""),IF(②解答入力!$D6=②解答入力!U6,1,0),"")</f>
        <v/>
      </c>
      <c r="V6" s="378" t="str">
        <f>IF(AND(②解答入力!$D6&lt;&gt;"",②解答入力!V6&lt;&gt;""),IF(②解答入力!$D6=②解答入力!V6,1,0),"")</f>
        <v/>
      </c>
      <c r="W6" s="378" t="str">
        <f>IF(AND(②解答入力!$D6&lt;&gt;"",②解答入力!W6&lt;&gt;""),IF(②解答入力!$D6=②解答入力!W6,1,0),"")</f>
        <v/>
      </c>
      <c r="X6" s="378" t="str">
        <f>IF(AND(②解答入力!$D6&lt;&gt;"",②解答入力!X6&lt;&gt;""),IF(②解答入力!$D6=②解答入力!X6,1,0),"")</f>
        <v/>
      </c>
      <c r="Y6" s="378" t="str">
        <f>IF(AND(②解答入力!$D6&lt;&gt;"",②解答入力!Y6&lt;&gt;""),IF(②解答入力!$D6=②解答入力!Y6,1,0),"")</f>
        <v/>
      </c>
      <c r="Z6" s="378" t="str">
        <f>IF(AND(②解答入力!$D6&lt;&gt;"",②解答入力!Z6&lt;&gt;""),IF(②解答入力!$D6=②解答入力!Z6,1,0),"")</f>
        <v/>
      </c>
      <c r="AA6" s="378" t="str">
        <f>IF(AND(②解答入力!$D6&lt;&gt;"",②解答入力!AA6&lt;&gt;""),IF(②解答入力!$D6=②解答入力!AA6,1,0),"")</f>
        <v/>
      </c>
      <c r="AB6" s="378" t="str">
        <f>IF(AND(②解答入力!$D6&lt;&gt;"",②解答入力!AB6&lt;&gt;""),IF(②解答入力!$D6=②解答入力!AB6,1,0),"")</f>
        <v/>
      </c>
      <c r="AC6" s="378" t="str">
        <f>IF(AND(②解答入力!$D6&lt;&gt;"",②解答入力!AC6&lt;&gt;""),IF(②解答入力!$D6=②解答入力!AC6,1,0),"")</f>
        <v/>
      </c>
      <c r="AD6" s="378" t="str">
        <f>IF(AND(②解答入力!$D6&lt;&gt;"",②解答入力!AD6&lt;&gt;""),IF(②解答入力!$D6=②解答入力!AD6,1,0),"")</f>
        <v/>
      </c>
      <c r="AE6" s="378" t="str">
        <f>IF(AND(②解答入力!$D6&lt;&gt;"",②解答入力!AE6&lt;&gt;""),IF(②解答入力!$D6=②解答入力!AE6,1,0),"")</f>
        <v/>
      </c>
      <c r="AF6" s="378" t="str">
        <f>IF(AND(②解答入力!$D6&lt;&gt;"",②解答入力!AF6&lt;&gt;""),IF(②解答入力!$D6=②解答入力!AF6,1,0),"")</f>
        <v/>
      </c>
      <c r="AG6" s="378" t="str">
        <f>IF(AND(②解答入力!$D6&lt;&gt;"",②解答入力!AG6&lt;&gt;""),IF(②解答入力!$D6=②解答入力!AG6,1,0),"")</f>
        <v/>
      </c>
      <c r="AH6" s="378" t="str">
        <f>IF(AND(②解答入力!$D6&lt;&gt;"",②解答入力!AH6&lt;&gt;""),IF(②解答入力!$D6=②解答入力!AH6,1,0),"")</f>
        <v/>
      </c>
      <c r="AI6" s="378" t="str">
        <f>IF(AND(②解答入力!$D6&lt;&gt;"",②解答入力!AI6&lt;&gt;""),IF(②解答入力!$D6=②解答入力!AI6,1,0),"")</f>
        <v/>
      </c>
      <c r="AJ6" s="378" t="str">
        <f>IF(AND(②解答入力!$D6&lt;&gt;"",②解答入力!AJ6&lt;&gt;""),IF(②解答入力!$D6=②解答入力!AJ6,1,0),"")</f>
        <v/>
      </c>
      <c r="AK6" s="378" t="str">
        <f>IF(AND(②解答入力!$D6&lt;&gt;"",②解答入力!AK6&lt;&gt;""),IF(②解答入力!$D6=②解答入力!AK6,1,0),"")</f>
        <v/>
      </c>
      <c r="AL6" s="378" t="str">
        <f>IF(AND(②解答入力!$D6&lt;&gt;"",②解答入力!AL6&lt;&gt;""),IF(②解答入力!$D6=②解答入力!AL6,1,0),"")</f>
        <v/>
      </c>
      <c r="AM6" s="378" t="str">
        <f>IF(AND(②解答入力!$D6&lt;&gt;"",②解答入力!AM6&lt;&gt;""),IF(②解答入力!$D6=②解答入力!AM6,1,0),"")</f>
        <v/>
      </c>
      <c r="AN6" s="378" t="str">
        <f>IF(AND(②解答入力!$D6&lt;&gt;"",②解答入力!AN6&lt;&gt;""),IF(②解答入力!$D6=②解答入力!AN6,1,0),"")</f>
        <v/>
      </c>
      <c r="AO6" s="378" t="str">
        <f>IF(AND(②解答入力!$D6&lt;&gt;"",②解答入力!AO6&lt;&gt;""),IF(②解答入力!$D6=②解答入力!AO6,1,0),"")</f>
        <v/>
      </c>
      <c r="AP6" s="378" t="str">
        <f>IF(AND(②解答入力!$D6&lt;&gt;"",②解答入力!AP6&lt;&gt;""),IF(②解答入力!$D6=②解答入力!AP6,1,0),"")</f>
        <v/>
      </c>
      <c r="AQ6" s="378" t="str">
        <f>IF(AND(②解答入力!$D6&lt;&gt;"",②解答入力!AQ6&lt;&gt;""),IF(②解答入力!$D6=②解答入力!AQ6,1,0),"")</f>
        <v/>
      </c>
      <c r="AR6" s="406" t="str">
        <f>IF(AND(②解答入力!$D6&lt;&gt;"",②解答入力!AR6&lt;&gt;""),IF(②解答入力!$D6=②解答入力!AR6,1,0),"")</f>
        <v/>
      </c>
    </row>
    <row r="7" spans="1:44">
      <c r="A7" s="482"/>
      <c r="B7" s="508"/>
      <c r="C7" s="103">
        <v>4</v>
      </c>
      <c r="D7" s="367"/>
      <c r="E7" s="381" t="str">
        <f>IF(AND(②解答入力!$D7&lt;&gt;"",②解答入力!E7&lt;&gt;""),IF(②解答入力!$D7=②解答入力!E7,1,0),"")</f>
        <v/>
      </c>
      <c r="F7" s="382" t="str">
        <f>IF(AND(②解答入力!$D7&lt;&gt;"",②解答入力!F7&lt;&gt;""),IF(②解答入力!$D7=②解答入力!F7,1,0),"")</f>
        <v/>
      </c>
      <c r="G7" s="382" t="str">
        <f>IF(AND(②解答入力!$D7&lt;&gt;"",②解答入力!G7&lt;&gt;""),IF(②解答入力!$D7=②解答入力!G7,1,0),"")</f>
        <v/>
      </c>
      <c r="H7" s="382" t="str">
        <f>IF(AND(②解答入力!$D7&lt;&gt;"",②解答入力!H7&lt;&gt;""),IF(②解答入力!$D7=②解答入力!H7,1,0),"")</f>
        <v/>
      </c>
      <c r="I7" s="382" t="str">
        <f>IF(AND(②解答入力!$D7&lt;&gt;"",②解答入力!I7&lt;&gt;""),IF(②解答入力!$D7=②解答入力!I7,1,0),"")</f>
        <v/>
      </c>
      <c r="J7" s="382" t="str">
        <f>IF(AND(②解答入力!$D7&lt;&gt;"",②解答入力!J7&lt;&gt;""),IF(②解答入力!$D7=②解答入力!J7,1,0),"")</f>
        <v/>
      </c>
      <c r="K7" s="382" t="str">
        <f>IF(AND(②解答入力!$D7&lt;&gt;"",②解答入力!K7&lt;&gt;""),IF(②解答入力!$D7=②解答入力!K7,1,0),"")</f>
        <v/>
      </c>
      <c r="L7" s="382" t="str">
        <f>IF(AND(②解答入力!$D7&lt;&gt;"",②解答入力!L7&lt;&gt;""),IF(②解答入力!$D7=②解答入力!L7,1,0),"")</f>
        <v/>
      </c>
      <c r="M7" s="382" t="str">
        <f>IF(AND(②解答入力!$D7&lt;&gt;"",②解答入力!M7&lt;&gt;""),IF(②解答入力!$D7=②解答入力!M7,1,0),"")</f>
        <v/>
      </c>
      <c r="N7" s="382" t="str">
        <f>IF(AND(②解答入力!$D7&lt;&gt;"",②解答入力!N7&lt;&gt;""),IF(②解答入力!$D7=②解答入力!N7,1,0),"")</f>
        <v/>
      </c>
      <c r="O7" s="382" t="str">
        <f>IF(AND(②解答入力!$D7&lt;&gt;"",②解答入力!O7&lt;&gt;""),IF(②解答入力!$D7=②解答入力!O7,1,0),"")</f>
        <v/>
      </c>
      <c r="P7" s="382" t="str">
        <f>IF(AND(②解答入力!$D7&lt;&gt;"",②解答入力!P7&lt;&gt;""),IF(②解答入力!$D7=②解答入力!P7,1,0),"")</f>
        <v/>
      </c>
      <c r="Q7" s="382" t="str">
        <f>IF(AND(②解答入力!$D7&lt;&gt;"",②解答入力!Q7&lt;&gt;""),IF(②解答入力!$D7=②解答入力!Q7,1,0),"")</f>
        <v/>
      </c>
      <c r="R7" s="382" t="str">
        <f>IF(AND(②解答入力!$D7&lt;&gt;"",②解答入力!R7&lt;&gt;""),IF(②解答入力!$D7=②解答入力!R7,1,0),"")</f>
        <v/>
      </c>
      <c r="S7" s="382" t="str">
        <f>IF(AND(②解答入力!$D7&lt;&gt;"",②解答入力!S7&lt;&gt;""),IF(②解答入力!$D7=②解答入力!S7,1,0),"")</f>
        <v/>
      </c>
      <c r="T7" s="382" t="str">
        <f>IF(AND(②解答入力!$D7&lt;&gt;"",②解答入力!T7&lt;&gt;""),IF(②解答入力!$D7=②解答入力!T7,1,0),"")</f>
        <v/>
      </c>
      <c r="U7" s="382" t="str">
        <f>IF(AND(②解答入力!$D7&lt;&gt;"",②解答入力!U7&lt;&gt;""),IF(②解答入力!$D7=②解答入力!U7,1,0),"")</f>
        <v/>
      </c>
      <c r="V7" s="382" t="str">
        <f>IF(AND(②解答入力!$D7&lt;&gt;"",②解答入力!V7&lt;&gt;""),IF(②解答入力!$D7=②解答入力!V7,1,0),"")</f>
        <v/>
      </c>
      <c r="W7" s="382" t="str">
        <f>IF(AND(②解答入力!$D7&lt;&gt;"",②解答入力!W7&lt;&gt;""),IF(②解答入力!$D7=②解答入力!W7,1,0),"")</f>
        <v/>
      </c>
      <c r="X7" s="382" t="str">
        <f>IF(AND(②解答入力!$D7&lt;&gt;"",②解答入力!X7&lt;&gt;""),IF(②解答入力!$D7=②解答入力!X7,1,0),"")</f>
        <v/>
      </c>
      <c r="Y7" s="382" t="str">
        <f>IF(AND(②解答入力!$D7&lt;&gt;"",②解答入力!Y7&lt;&gt;""),IF(②解答入力!$D7=②解答入力!Y7,1,0),"")</f>
        <v/>
      </c>
      <c r="Z7" s="382" t="str">
        <f>IF(AND(②解答入力!$D7&lt;&gt;"",②解答入力!Z7&lt;&gt;""),IF(②解答入力!$D7=②解答入力!Z7,1,0),"")</f>
        <v/>
      </c>
      <c r="AA7" s="382" t="str">
        <f>IF(AND(②解答入力!$D7&lt;&gt;"",②解答入力!AA7&lt;&gt;""),IF(②解答入力!$D7=②解答入力!AA7,1,0),"")</f>
        <v/>
      </c>
      <c r="AB7" s="382" t="str">
        <f>IF(AND(②解答入力!$D7&lt;&gt;"",②解答入力!AB7&lt;&gt;""),IF(②解答入力!$D7=②解答入力!AB7,1,0),"")</f>
        <v/>
      </c>
      <c r="AC7" s="382" t="str">
        <f>IF(AND(②解答入力!$D7&lt;&gt;"",②解答入力!AC7&lt;&gt;""),IF(②解答入力!$D7=②解答入力!AC7,1,0),"")</f>
        <v/>
      </c>
      <c r="AD7" s="382" t="str">
        <f>IF(AND(②解答入力!$D7&lt;&gt;"",②解答入力!AD7&lt;&gt;""),IF(②解答入力!$D7=②解答入力!AD7,1,0),"")</f>
        <v/>
      </c>
      <c r="AE7" s="382" t="str">
        <f>IF(AND(②解答入力!$D7&lt;&gt;"",②解答入力!AE7&lt;&gt;""),IF(②解答入力!$D7=②解答入力!AE7,1,0),"")</f>
        <v/>
      </c>
      <c r="AF7" s="382" t="str">
        <f>IF(AND(②解答入力!$D7&lt;&gt;"",②解答入力!AF7&lt;&gt;""),IF(②解答入力!$D7=②解答入力!AF7,1,0),"")</f>
        <v/>
      </c>
      <c r="AG7" s="382" t="str">
        <f>IF(AND(②解答入力!$D7&lt;&gt;"",②解答入力!AG7&lt;&gt;""),IF(②解答入力!$D7=②解答入力!AG7,1,0),"")</f>
        <v/>
      </c>
      <c r="AH7" s="382" t="str">
        <f>IF(AND(②解答入力!$D7&lt;&gt;"",②解答入力!AH7&lt;&gt;""),IF(②解答入力!$D7=②解答入力!AH7,1,0),"")</f>
        <v/>
      </c>
      <c r="AI7" s="382" t="str">
        <f>IF(AND(②解答入力!$D7&lt;&gt;"",②解答入力!AI7&lt;&gt;""),IF(②解答入力!$D7=②解答入力!AI7,1,0),"")</f>
        <v/>
      </c>
      <c r="AJ7" s="382" t="str">
        <f>IF(AND(②解答入力!$D7&lt;&gt;"",②解答入力!AJ7&lt;&gt;""),IF(②解答入力!$D7=②解答入力!AJ7,1,0),"")</f>
        <v/>
      </c>
      <c r="AK7" s="382" t="str">
        <f>IF(AND(②解答入力!$D7&lt;&gt;"",②解答入力!AK7&lt;&gt;""),IF(②解答入力!$D7=②解答入力!AK7,1,0),"")</f>
        <v/>
      </c>
      <c r="AL7" s="382" t="str">
        <f>IF(AND(②解答入力!$D7&lt;&gt;"",②解答入力!AL7&lt;&gt;""),IF(②解答入力!$D7=②解答入力!AL7,1,0),"")</f>
        <v/>
      </c>
      <c r="AM7" s="382" t="str">
        <f>IF(AND(②解答入力!$D7&lt;&gt;"",②解答入力!AM7&lt;&gt;""),IF(②解答入力!$D7=②解答入力!AM7,1,0),"")</f>
        <v/>
      </c>
      <c r="AN7" s="382" t="str">
        <f>IF(AND(②解答入力!$D7&lt;&gt;"",②解答入力!AN7&lt;&gt;""),IF(②解答入力!$D7=②解答入力!AN7,1,0),"")</f>
        <v/>
      </c>
      <c r="AO7" s="382" t="str">
        <f>IF(AND(②解答入力!$D7&lt;&gt;"",②解答入力!AO7&lt;&gt;""),IF(②解答入力!$D7=②解答入力!AO7,1,0),"")</f>
        <v/>
      </c>
      <c r="AP7" s="382" t="str">
        <f>IF(AND(②解答入力!$D7&lt;&gt;"",②解答入力!AP7&lt;&gt;""),IF(②解答入力!$D7=②解答入力!AP7,1,0),"")</f>
        <v/>
      </c>
      <c r="AQ7" s="382" t="str">
        <f>IF(AND(②解答入力!$D7&lt;&gt;"",②解答入力!AQ7&lt;&gt;""),IF(②解答入力!$D7=②解答入力!AQ7,1,0),"")</f>
        <v/>
      </c>
      <c r="AR7" s="408" t="str">
        <f>IF(AND(②解答入力!$D7&lt;&gt;"",②解答入力!AR7&lt;&gt;""),IF(②解答入力!$D7=②解答入力!AR7,1,0),"")</f>
        <v/>
      </c>
    </row>
    <row r="8" spans="1:44">
      <c r="A8" s="482"/>
      <c r="B8" s="508"/>
      <c r="C8" s="103">
        <v>5</v>
      </c>
      <c r="D8" s="367"/>
      <c r="E8" s="381" t="str">
        <f>IF(AND(②解答入力!$D8&lt;&gt;"",②解答入力!E8&lt;&gt;""),IF(②解答入力!$D8=②解答入力!E8,1,0),"")</f>
        <v/>
      </c>
      <c r="F8" s="382" t="str">
        <f>IF(AND(②解答入力!$D8&lt;&gt;"",②解答入力!F8&lt;&gt;""),IF(②解答入力!$D8=②解答入力!F8,1,0),"")</f>
        <v/>
      </c>
      <c r="G8" s="382" t="str">
        <f>IF(AND(②解答入力!$D8&lt;&gt;"",②解答入力!G8&lt;&gt;""),IF(②解答入力!$D8=②解答入力!G8,1,0),"")</f>
        <v/>
      </c>
      <c r="H8" s="382" t="str">
        <f>IF(AND(②解答入力!$D8&lt;&gt;"",②解答入力!H8&lt;&gt;""),IF(②解答入力!$D8=②解答入力!H8,1,0),"")</f>
        <v/>
      </c>
      <c r="I8" s="382" t="str">
        <f>IF(AND(②解答入力!$D8&lt;&gt;"",②解答入力!I8&lt;&gt;""),IF(②解答入力!$D8=②解答入力!I8,1,0),"")</f>
        <v/>
      </c>
      <c r="J8" s="382" t="str">
        <f>IF(AND(②解答入力!$D8&lt;&gt;"",②解答入力!J8&lt;&gt;""),IF(②解答入力!$D8=②解答入力!J8,1,0),"")</f>
        <v/>
      </c>
      <c r="K8" s="382" t="str">
        <f>IF(AND(②解答入力!$D8&lt;&gt;"",②解答入力!K8&lt;&gt;""),IF(②解答入力!$D8=②解答入力!K8,1,0),"")</f>
        <v/>
      </c>
      <c r="L8" s="382" t="str">
        <f>IF(AND(②解答入力!$D8&lt;&gt;"",②解答入力!L8&lt;&gt;""),IF(②解答入力!$D8=②解答入力!L8,1,0),"")</f>
        <v/>
      </c>
      <c r="M8" s="382" t="str">
        <f>IF(AND(②解答入力!$D8&lt;&gt;"",②解答入力!M8&lt;&gt;""),IF(②解答入力!$D8=②解答入力!M8,1,0),"")</f>
        <v/>
      </c>
      <c r="N8" s="382" t="str">
        <f>IF(AND(②解答入力!$D8&lt;&gt;"",②解答入力!N8&lt;&gt;""),IF(②解答入力!$D8=②解答入力!N8,1,0),"")</f>
        <v/>
      </c>
      <c r="O8" s="382" t="str">
        <f>IF(AND(②解答入力!$D8&lt;&gt;"",②解答入力!O8&lt;&gt;""),IF(②解答入力!$D8=②解答入力!O8,1,0),"")</f>
        <v/>
      </c>
      <c r="P8" s="382" t="str">
        <f>IF(AND(②解答入力!$D8&lt;&gt;"",②解答入力!P8&lt;&gt;""),IF(②解答入力!$D8=②解答入力!P8,1,0),"")</f>
        <v/>
      </c>
      <c r="Q8" s="382" t="str">
        <f>IF(AND(②解答入力!$D8&lt;&gt;"",②解答入力!Q8&lt;&gt;""),IF(②解答入力!$D8=②解答入力!Q8,1,0),"")</f>
        <v/>
      </c>
      <c r="R8" s="382" t="str">
        <f>IF(AND(②解答入力!$D8&lt;&gt;"",②解答入力!R8&lt;&gt;""),IF(②解答入力!$D8=②解答入力!R8,1,0),"")</f>
        <v/>
      </c>
      <c r="S8" s="382" t="str">
        <f>IF(AND(②解答入力!$D8&lt;&gt;"",②解答入力!S8&lt;&gt;""),IF(②解答入力!$D8=②解答入力!S8,1,0),"")</f>
        <v/>
      </c>
      <c r="T8" s="382" t="str">
        <f>IF(AND(②解答入力!$D8&lt;&gt;"",②解答入力!T8&lt;&gt;""),IF(②解答入力!$D8=②解答入力!T8,1,0),"")</f>
        <v/>
      </c>
      <c r="U8" s="382" t="str">
        <f>IF(AND(②解答入力!$D8&lt;&gt;"",②解答入力!U8&lt;&gt;""),IF(②解答入力!$D8=②解答入力!U8,1,0),"")</f>
        <v/>
      </c>
      <c r="V8" s="382" t="str">
        <f>IF(AND(②解答入力!$D8&lt;&gt;"",②解答入力!V8&lt;&gt;""),IF(②解答入力!$D8=②解答入力!V8,1,0),"")</f>
        <v/>
      </c>
      <c r="W8" s="382" t="str">
        <f>IF(AND(②解答入力!$D8&lt;&gt;"",②解答入力!W8&lt;&gt;""),IF(②解答入力!$D8=②解答入力!W8,1,0),"")</f>
        <v/>
      </c>
      <c r="X8" s="382" t="str">
        <f>IF(AND(②解答入力!$D8&lt;&gt;"",②解答入力!X8&lt;&gt;""),IF(②解答入力!$D8=②解答入力!X8,1,0),"")</f>
        <v/>
      </c>
      <c r="Y8" s="382" t="str">
        <f>IF(AND(②解答入力!$D8&lt;&gt;"",②解答入力!Y8&lt;&gt;""),IF(②解答入力!$D8=②解答入力!Y8,1,0),"")</f>
        <v/>
      </c>
      <c r="Z8" s="382" t="str">
        <f>IF(AND(②解答入力!$D8&lt;&gt;"",②解答入力!Z8&lt;&gt;""),IF(②解答入力!$D8=②解答入力!Z8,1,0),"")</f>
        <v/>
      </c>
      <c r="AA8" s="382" t="str">
        <f>IF(AND(②解答入力!$D8&lt;&gt;"",②解答入力!AA8&lt;&gt;""),IF(②解答入力!$D8=②解答入力!AA8,1,0),"")</f>
        <v/>
      </c>
      <c r="AB8" s="382" t="str">
        <f>IF(AND(②解答入力!$D8&lt;&gt;"",②解答入力!AB8&lt;&gt;""),IF(②解答入力!$D8=②解答入力!AB8,1,0),"")</f>
        <v/>
      </c>
      <c r="AC8" s="382" t="str">
        <f>IF(AND(②解答入力!$D8&lt;&gt;"",②解答入力!AC8&lt;&gt;""),IF(②解答入力!$D8=②解答入力!AC8,1,0),"")</f>
        <v/>
      </c>
      <c r="AD8" s="382" t="str">
        <f>IF(AND(②解答入力!$D8&lt;&gt;"",②解答入力!AD8&lt;&gt;""),IF(②解答入力!$D8=②解答入力!AD8,1,0),"")</f>
        <v/>
      </c>
      <c r="AE8" s="382" t="str">
        <f>IF(AND(②解答入力!$D8&lt;&gt;"",②解答入力!AE8&lt;&gt;""),IF(②解答入力!$D8=②解答入力!AE8,1,0),"")</f>
        <v/>
      </c>
      <c r="AF8" s="382" t="str">
        <f>IF(AND(②解答入力!$D8&lt;&gt;"",②解答入力!AF8&lt;&gt;""),IF(②解答入力!$D8=②解答入力!AF8,1,0),"")</f>
        <v/>
      </c>
      <c r="AG8" s="382" t="str">
        <f>IF(AND(②解答入力!$D8&lt;&gt;"",②解答入力!AG8&lt;&gt;""),IF(②解答入力!$D8=②解答入力!AG8,1,0),"")</f>
        <v/>
      </c>
      <c r="AH8" s="382" t="str">
        <f>IF(AND(②解答入力!$D8&lt;&gt;"",②解答入力!AH8&lt;&gt;""),IF(②解答入力!$D8=②解答入力!AH8,1,0),"")</f>
        <v/>
      </c>
      <c r="AI8" s="382" t="str">
        <f>IF(AND(②解答入力!$D8&lt;&gt;"",②解答入力!AI8&lt;&gt;""),IF(②解答入力!$D8=②解答入力!AI8,1,0),"")</f>
        <v/>
      </c>
      <c r="AJ8" s="382" t="str">
        <f>IF(AND(②解答入力!$D8&lt;&gt;"",②解答入力!AJ8&lt;&gt;""),IF(②解答入力!$D8=②解答入力!AJ8,1,0),"")</f>
        <v/>
      </c>
      <c r="AK8" s="382" t="str">
        <f>IF(AND(②解答入力!$D8&lt;&gt;"",②解答入力!AK8&lt;&gt;""),IF(②解答入力!$D8=②解答入力!AK8,1,0),"")</f>
        <v/>
      </c>
      <c r="AL8" s="382" t="str">
        <f>IF(AND(②解答入力!$D8&lt;&gt;"",②解答入力!AL8&lt;&gt;""),IF(②解答入力!$D8=②解答入力!AL8,1,0),"")</f>
        <v/>
      </c>
      <c r="AM8" s="382" t="str">
        <f>IF(AND(②解答入力!$D8&lt;&gt;"",②解答入力!AM8&lt;&gt;""),IF(②解答入力!$D8=②解答入力!AM8,1,0),"")</f>
        <v/>
      </c>
      <c r="AN8" s="382" t="str">
        <f>IF(AND(②解答入力!$D8&lt;&gt;"",②解答入力!AN8&lt;&gt;""),IF(②解答入力!$D8=②解答入力!AN8,1,0),"")</f>
        <v/>
      </c>
      <c r="AO8" s="382" t="str">
        <f>IF(AND(②解答入力!$D8&lt;&gt;"",②解答入力!AO8&lt;&gt;""),IF(②解答入力!$D8=②解答入力!AO8,1,0),"")</f>
        <v/>
      </c>
      <c r="AP8" s="382" t="str">
        <f>IF(AND(②解答入力!$D8&lt;&gt;"",②解答入力!AP8&lt;&gt;""),IF(②解答入力!$D8=②解答入力!AP8,1,0),"")</f>
        <v/>
      </c>
      <c r="AQ8" s="382" t="str">
        <f>IF(AND(②解答入力!$D8&lt;&gt;"",②解答入力!AQ8&lt;&gt;""),IF(②解答入力!$D8=②解答入力!AQ8,1,0),"")</f>
        <v/>
      </c>
      <c r="AR8" s="408" t="str">
        <f>IF(AND(②解答入力!$D8&lt;&gt;"",②解答入力!AR8&lt;&gt;""),IF(②解答入力!$D8=②解答入力!AR8,1,0),"")</f>
        <v/>
      </c>
    </row>
    <row r="9" spans="1:44" ht="14.25" thickBot="1">
      <c r="A9" s="482"/>
      <c r="B9" s="784"/>
      <c r="C9" s="106">
        <v>6</v>
      </c>
      <c r="D9" s="365"/>
      <c r="E9" s="379" t="str">
        <f>IF(AND(②解答入力!$D9&lt;&gt;"",②解答入力!E9&lt;&gt;""),IF(②解答入力!$D9=②解答入力!E9,1,0),"")</f>
        <v/>
      </c>
      <c r="F9" s="380" t="str">
        <f>IF(AND(②解答入力!$D9&lt;&gt;"",②解答入力!F9&lt;&gt;""),IF(②解答入力!$D9=②解答入力!F9,1,0),"")</f>
        <v/>
      </c>
      <c r="G9" s="380" t="str">
        <f>IF(AND(②解答入力!$D9&lt;&gt;"",②解答入力!G9&lt;&gt;""),IF(②解答入力!$D9=②解答入力!G9,1,0),"")</f>
        <v/>
      </c>
      <c r="H9" s="380" t="str">
        <f>IF(AND(②解答入力!$D9&lt;&gt;"",②解答入力!H9&lt;&gt;""),IF(②解答入力!$D9=②解答入力!H9,1,0),"")</f>
        <v/>
      </c>
      <c r="I9" s="380" t="str">
        <f>IF(AND(②解答入力!$D9&lt;&gt;"",②解答入力!I9&lt;&gt;""),IF(②解答入力!$D9=②解答入力!I9,1,0),"")</f>
        <v/>
      </c>
      <c r="J9" s="380" t="str">
        <f>IF(AND(②解答入力!$D9&lt;&gt;"",②解答入力!J9&lt;&gt;""),IF(②解答入力!$D9=②解答入力!J9,1,0),"")</f>
        <v/>
      </c>
      <c r="K9" s="380" t="str">
        <f>IF(AND(②解答入力!$D9&lt;&gt;"",②解答入力!K9&lt;&gt;""),IF(②解答入力!$D9=②解答入力!K9,1,0),"")</f>
        <v/>
      </c>
      <c r="L9" s="380" t="str">
        <f>IF(AND(②解答入力!$D9&lt;&gt;"",②解答入力!L9&lt;&gt;""),IF(②解答入力!$D9=②解答入力!L9,1,0),"")</f>
        <v/>
      </c>
      <c r="M9" s="380" t="str">
        <f>IF(AND(②解答入力!$D9&lt;&gt;"",②解答入力!M9&lt;&gt;""),IF(②解答入力!$D9=②解答入力!M9,1,0),"")</f>
        <v/>
      </c>
      <c r="N9" s="380" t="str">
        <f>IF(AND(②解答入力!$D9&lt;&gt;"",②解答入力!N9&lt;&gt;""),IF(②解答入力!$D9=②解答入力!N9,1,0),"")</f>
        <v/>
      </c>
      <c r="O9" s="380" t="str">
        <f>IF(AND(②解答入力!$D9&lt;&gt;"",②解答入力!O9&lt;&gt;""),IF(②解答入力!$D9=②解答入力!O9,1,0),"")</f>
        <v/>
      </c>
      <c r="P9" s="380" t="str">
        <f>IF(AND(②解答入力!$D9&lt;&gt;"",②解答入力!P9&lt;&gt;""),IF(②解答入力!$D9=②解答入力!P9,1,0),"")</f>
        <v/>
      </c>
      <c r="Q9" s="380" t="str">
        <f>IF(AND(②解答入力!$D9&lt;&gt;"",②解答入力!Q9&lt;&gt;""),IF(②解答入力!$D9=②解答入力!Q9,1,0),"")</f>
        <v/>
      </c>
      <c r="R9" s="380" t="str">
        <f>IF(AND(②解答入力!$D9&lt;&gt;"",②解答入力!R9&lt;&gt;""),IF(②解答入力!$D9=②解答入力!R9,1,0),"")</f>
        <v/>
      </c>
      <c r="S9" s="380" t="str">
        <f>IF(AND(②解答入力!$D9&lt;&gt;"",②解答入力!S9&lt;&gt;""),IF(②解答入力!$D9=②解答入力!S9,1,0),"")</f>
        <v/>
      </c>
      <c r="T9" s="380" t="str">
        <f>IF(AND(②解答入力!$D9&lt;&gt;"",②解答入力!T9&lt;&gt;""),IF(②解答入力!$D9=②解答入力!T9,1,0),"")</f>
        <v/>
      </c>
      <c r="U9" s="380" t="str">
        <f>IF(AND(②解答入力!$D9&lt;&gt;"",②解答入力!U9&lt;&gt;""),IF(②解答入力!$D9=②解答入力!U9,1,0),"")</f>
        <v/>
      </c>
      <c r="V9" s="380" t="str">
        <f>IF(AND(②解答入力!$D9&lt;&gt;"",②解答入力!V9&lt;&gt;""),IF(②解答入力!$D9=②解答入力!V9,1,0),"")</f>
        <v/>
      </c>
      <c r="W9" s="380" t="str">
        <f>IF(AND(②解答入力!$D9&lt;&gt;"",②解答入力!W9&lt;&gt;""),IF(②解答入力!$D9=②解答入力!W9,1,0),"")</f>
        <v/>
      </c>
      <c r="X9" s="380" t="str">
        <f>IF(AND(②解答入力!$D9&lt;&gt;"",②解答入力!X9&lt;&gt;""),IF(②解答入力!$D9=②解答入力!X9,1,0),"")</f>
        <v/>
      </c>
      <c r="Y9" s="380" t="str">
        <f>IF(AND(②解答入力!$D9&lt;&gt;"",②解答入力!Y9&lt;&gt;""),IF(②解答入力!$D9=②解答入力!Y9,1,0),"")</f>
        <v/>
      </c>
      <c r="Z9" s="380" t="str">
        <f>IF(AND(②解答入力!$D9&lt;&gt;"",②解答入力!Z9&lt;&gt;""),IF(②解答入力!$D9=②解答入力!Z9,1,0),"")</f>
        <v/>
      </c>
      <c r="AA9" s="380" t="str">
        <f>IF(AND(②解答入力!$D9&lt;&gt;"",②解答入力!AA9&lt;&gt;""),IF(②解答入力!$D9=②解答入力!AA9,1,0),"")</f>
        <v/>
      </c>
      <c r="AB9" s="380" t="str">
        <f>IF(AND(②解答入力!$D9&lt;&gt;"",②解答入力!AB9&lt;&gt;""),IF(②解答入力!$D9=②解答入力!AB9,1,0),"")</f>
        <v/>
      </c>
      <c r="AC9" s="380" t="str">
        <f>IF(AND(②解答入力!$D9&lt;&gt;"",②解答入力!AC9&lt;&gt;""),IF(②解答入力!$D9=②解答入力!AC9,1,0),"")</f>
        <v/>
      </c>
      <c r="AD9" s="380" t="str">
        <f>IF(AND(②解答入力!$D9&lt;&gt;"",②解答入力!AD9&lt;&gt;""),IF(②解答入力!$D9=②解答入力!AD9,1,0),"")</f>
        <v/>
      </c>
      <c r="AE9" s="380" t="str">
        <f>IF(AND(②解答入力!$D9&lt;&gt;"",②解答入力!AE9&lt;&gt;""),IF(②解答入力!$D9=②解答入力!AE9,1,0),"")</f>
        <v/>
      </c>
      <c r="AF9" s="380" t="str">
        <f>IF(AND(②解答入力!$D9&lt;&gt;"",②解答入力!AF9&lt;&gt;""),IF(②解答入力!$D9=②解答入力!AF9,1,0),"")</f>
        <v/>
      </c>
      <c r="AG9" s="380" t="str">
        <f>IF(AND(②解答入力!$D9&lt;&gt;"",②解答入力!AG9&lt;&gt;""),IF(②解答入力!$D9=②解答入力!AG9,1,0),"")</f>
        <v/>
      </c>
      <c r="AH9" s="380" t="str">
        <f>IF(AND(②解答入力!$D9&lt;&gt;"",②解答入力!AH9&lt;&gt;""),IF(②解答入力!$D9=②解答入力!AH9,1,0),"")</f>
        <v/>
      </c>
      <c r="AI9" s="380" t="str">
        <f>IF(AND(②解答入力!$D9&lt;&gt;"",②解答入力!AI9&lt;&gt;""),IF(②解答入力!$D9=②解答入力!AI9,1,0),"")</f>
        <v/>
      </c>
      <c r="AJ9" s="380" t="str">
        <f>IF(AND(②解答入力!$D9&lt;&gt;"",②解答入力!AJ9&lt;&gt;""),IF(②解答入力!$D9=②解答入力!AJ9,1,0),"")</f>
        <v/>
      </c>
      <c r="AK9" s="380" t="str">
        <f>IF(AND(②解答入力!$D9&lt;&gt;"",②解答入力!AK9&lt;&gt;""),IF(②解答入力!$D9=②解答入力!AK9,1,0),"")</f>
        <v/>
      </c>
      <c r="AL9" s="380" t="str">
        <f>IF(AND(②解答入力!$D9&lt;&gt;"",②解答入力!AL9&lt;&gt;""),IF(②解答入力!$D9=②解答入力!AL9,1,0),"")</f>
        <v/>
      </c>
      <c r="AM9" s="380" t="str">
        <f>IF(AND(②解答入力!$D9&lt;&gt;"",②解答入力!AM9&lt;&gt;""),IF(②解答入力!$D9=②解答入力!AM9,1,0),"")</f>
        <v/>
      </c>
      <c r="AN9" s="380" t="str">
        <f>IF(AND(②解答入力!$D9&lt;&gt;"",②解答入力!AN9&lt;&gt;""),IF(②解答入力!$D9=②解答入力!AN9,1,0),"")</f>
        <v/>
      </c>
      <c r="AO9" s="380" t="str">
        <f>IF(AND(②解答入力!$D9&lt;&gt;"",②解答入力!AO9&lt;&gt;""),IF(②解答入力!$D9=②解答入力!AO9,1,0),"")</f>
        <v/>
      </c>
      <c r="AP9" s="380" t="str">
        <f>IF(AND(②解答入力!$D9&lt;&gt;"",②解答入力!AP9&lt;&gt;""),IF(②解答入力!$D9=②解答入力!AP9,1,0),"")</f>
        <v/>
      </c>
      <c r="AQ9" s="380" t="str">
        <f>IF(AND(②解答入力!$D9&lt;&gt;"",②解答入力!AQ9&lt;&gt;""),IF(②解答入力!$D9=②解答入力!AQ9,1,0),"")</f>
        <v/>
      </c>
      <c r="AR9" s="407" t="str">
        <f>IF(AND(②解答入力!$D9&lt;&gt;"",②解答入力!AR9&lt;&gt;""),IF(②解答入力!$D9=②解答入力!AR9,1,0),"")</f>
        <v/>
      </c>
    </row>
    <row r="10" spans="1:44" ht="13.5" customHeight="1">
      <c r="A10" s="482"/>
      <c r="B10" s="501" t="s">
        <v>65</v>
      </c>
      <c r="C10" s="114">
        <v>7</v>
      </c>
      <c r="D10" s="366"/>
      <c r="E10" s="377" t="str">
        <f>IF(AND(②解答入力!$D10&lt;&gt;"",②解答入力!E10&lt;&gt;""),IF(②解答入力!$D10=②解答入力!E10,1,0),"")</f>
        <v/>
      </c>
      <c r="F10" s="378" t="str">
        <f>IF(AND(②解答入力!$D10&lt;&gt;"",②解答入力!F10&lt;&gt;""),IF(②解答入力!$D10=②解答入力!F10,1,0),"")</f>
        <v/>
      </c>
      <c r="G10" s="378" t="str">
        <f>IF(AND(②解答入力!$D10&lt;&gt;"",②解答入力!G10&lt;&gt;""),IF(②解答入力!$D10=②解答入力!G10,1,0),"")</f>
        <v/>
      </c>
      <c r="H10" s="378" t="str">
        <f>IF(AND(②解答入力!$D10&lt;&gt;"",②解答入力!H10&lt;&gt;""),IF(②解答入力!$D10=②解答入力!H10,1,0),"")</f>
        <v/>
      </c>
      <c r="I10" s="378" t="str">
        <f>IF(AND(②解答入力!$D10&lt;&gt;"",②解答入力!I10&lt;&gt;""),IF(②解答入力!$D10=②解答入力!I10,1,0),"")</f>
        <v/>
      </c>
      <c r="J10" s="378" t="str">
        <f>IF(AND(②解答入力!$D10&lt;&gt;"",②解答入力!J10&lt;&gt;""),IF(②解答入力!$D10=②解答入力!J10,1,0),"")</f>
        <v/>
      </c>
      <c r="K10" s="378" t="str">
        <f>IF(AND(②解答入力!$D10&lt;&gt;"",②解答入力!K10&lt;&gt;""),IF(②解答入力!$D10=②解答入力!K10,1,0),"")</f>
        <v/>
      </c>
      <c r="L10" s="378" t="str">
        <f>IF(AND(②解答入力!$D10&lt;&gt;"",②解答入力!L10&lt;&gt;""),IF(②解答入力!$D10=②解答入力!L10,1,0),"")</f>
        <v/>
      </c>
      <c r="M10" s="378" t="str">
        <f>IF(AND(②解答入力!$D10&lt;&gt;"",②解答入力!M10&lt;&gt;""),IF(②解答入力!$D10=②解答入力!M10,1,0),"")</f>
        <v/>
      </c>
      <c r="N10" s="378" t="str">
        <f>IF(AND(②解答入力!$D10&lt;&gt;"",②解答入力!N10&lt;&gt;""),IF(②解答入力!$D10=②解答入力!N10,1,0),"")</f>
        <v/>
      </c>
      <c r="O10" s="378" t="str">
        <f>IF(AND(②解答入力!$D10&lt;&gt;"",②解答入力!O10&lt;&gt;""),IF(②解答入力!$D10=②解答入力!O10,1,0),"")</f>
        <v/>
      </c>
      <c r="P10" s="378" t="str">
        <f>IF(AND(②解答入力!$D10&lt;&gt;"",②解答入力!P10&lt;&gt;""),IF(②解答入力!$D10=②解答入力!P10,1,0),"")</f>
        <v/>
      </c>
      <c r="Q10" s="378" t="str">
        <f>IF(AND(②解答入力!$D10&lt;&gt;"",②解答入力!Q10&lt;&gt;""),IF(②解答入力!$D10=②解答入力!Q10,1,0),"")</f>
        <v/>
      </c>
      <c r="R10" s="378" t="str">
        <f>IF(AND(②解答入力!$D10&lt;&gt;"",②解答入力!R10&lt;&gt;""),IF(②解答入力!$D10=②解答入力!R10,1,0),"")</f>
        <v/>
      </c>
      <c r="S10" s="378" t="str">
        <f>IF(AND(②解答入力!$D10&lt;&gt;"",②解答入力!S10&lt;&gt;""),IF(②解答入力!$D10=②解答入力!S10,1,0),"")</f>
        <v/>
      </c>
      <c r="T10" s="378" t="str">
        <f>IF(AND(②解答入力!$D10&lt;&gt;"",②解答入力!T10&lt;&gt;""),IF(②解答入力!$D10=②解答入力!T10,1,0),"")</f>
        <v/>
      </c>
      <c r="U10" s="378" t="str">
        <f>IF(AND(②解答入力!$D10&lt;&gt;"",②解答入力!U10&lt;&gt;""),IF(②解答入力!$D10=②解答入力!U10,1,0),"")</f>
        <v/>
      </c>
      <c r="V10" s="378" t="str">
        <f>IF(AND(②解答入力!$D10&lt;&gt;"",②解答入力!V10&lt;&gt;""),IF(②解答入力!$D10=②解答入力!V10,1,0),"")</f>
        <v/>
      </c>
      <c r="W10" s="378" t="str">
        <f>IF(AND(②解答入力!$D10&lt;&gt;"",②解答入力!W10&lt;&gt;""),IF(②解答入力!$D10=②解答入力!W10,1,0),"")</f>
        <v/>
      </c>
      <c r="X10" s="378" t="str">
        <f>IF(AND(②解答入力!$D10&lt;&gt;"",②解答入力!X10&lt;&gt;""),IF(②解答入力!$D10=②解答入力!X10,1,0),"")</f>
        <v/>
      </c>
      <c r="Y10" s="378" t="str">
        <f>IF(AND(②解答入力!$D10&lt;&gt;"",②解答入力!Y10&lt;&gt;""),IF(②解答入力!$D10=②解答入力!Y10,1,0),"")</f>
        <v/>
      </c>
      <c r="Z10" s="378" t="str">
        <f>IF(AND(②解答入力!$D10&lt;&gt;"",②解答入力!Z10&lt;&gt;""),IF(②解答入力!$D10=②解答入力!Z10,1,0),"")</f>
        <v/>
      </c>
      <c r="AA10" s="378" t="str">
        <f>IF(AND(②解答入力!$D10&lt;&gt;"",②解答入力!AA10&lt;&gt;""),IF(②解答入力!$D10=②解答入力!AA10,1,0),"")</f>
        <v/>
      </c>
      <c r="AB10" s="378" t="str">
        <f>IF(AND(②解答入力!$D10&lt;&gt;"",②解答入力!AB10&lt;&gt;""),IF(②解答入力!$D10=②解答入力!AB10,1,0),"")</f>
        <v/>
      </c>
      <c r="AC10" s="378" t="str">
        <f>IF(AND(②解答入力!$D10&lt;&gt;"",②解答入力!AC10&lt;&gt;""),IF(②解答入力!$D10=②解答入力!AC10,1,0),"")</f>
        <v/>
      </c>
      <c r="AD10" s="378" t="str">
        <f>IF(AND(②解答入力!$D10&lt;&gt;"",②解答入力!AD10&lt;&gt;""),IF(②解答入力!$D10=②解答入力!AD10,1,0),"")</f>
        <v/>
      </c>
      <c r="AE10" s="378" t="str">
        <f>IF(AND(②解答入力!$D10&lt;&gt;"",②解答入力!AE10&lt;&gt;""),IF(②解答入力!$D10=②解答入力!AE10,1,0),"")</f>
        <v/>
      </c>
      <c r="AF10" s="378" t="str">
        <f>IF(AND(②解答入力!$D10&lt;&gt;"",②解答入力!AF10&lt;&gt;""),IF(②解答入力!$D10=②解答入力!AF10,1,0),"")</f>
        <v/>
      </c>
      <c r="AG10" s="378" t="str">
        <f>IF(AND(②解答入力!$D10&lt;&gt;"",②解答入力!AG10&lt;&gt;""),IF(②解答入力!$D10=②解答入力!AG10,1,0),"")</f>
        <v/>
      </c>
      <c r="AH10" s="378" t="str">
        <f>IF(AND(②解答入力!$D10&lt;&gt;"",②解答入力!AH10&lt;&gt;""),IF(②解答入力!$D10=②解答入力!AH10,1,0),"")</f>
        <v/>
      </c>
      <c r="AI10" s="378" t="str">
        <f>IF(AND(②解答入力!$D10&lt;&gt;"",②解答入力!AI10&lt;&gt;""),IF(②解答入力!$D10=②解答入力!AI10,1,0),"")</f>
        <v/>
      </c>
      <c r="AJ10" s="378" t="str">
        <f>IF(AND(②解答入力!$D10&lt;&gt;"",②解答入力!AJ10&lt;&gt;""),IF(②解答入力!$D10=②解答入力!AJ10,1,0),"")</f>
        <v/>
      </c>
      <c r="AK10" s="378" t="str">
        <f>IF(AND(②解答入力!$D10&lt;&gt;"",②解答入力!AK10&lt;&gt;""),IF(②解答入力!$D10=②解答入力!AK10,1,0),"")</f>
        <v/>
      </c>
      <c r="AL10" s="378" t="str">
        <f>IF(AND(②解答入力!$D10&lt;&gt;"",②解答入力!AL10&lt;&gt;""),IF(②解答入力!$D10=②解答入力!AL10,1,0),"")</f>
        <v/>
      </c>
      <c r="AM10" s="378" t="str">
        <f>IF(AND(②解答入力!$D10&lt;&gt;"",②解答入力!AM10&lt;&gt;""),IF(②解答入力!$D10=②解答入力!AM10,1,0),"")</f>
        <v/>
      </c>
      <c r="AN10" s="378" t="str">
        <f>IF(AND(②解答入力!$D10&lt;&gt;"",②解答入力!AN10&lt;&gt;""),IF(②解答入力!$D10=②解答入力!AN10,1,0),"")</f>
        <v/>
      </c>
      <c r="AO10" s="378" t="str">
        <f>IF(AND(②解答入力!$D10&lt;&gt;"",②解答入力!AO10&lt;&gt;""),IF(②解答入力!$D10=②解答入力!AO10,1,0),"")</f>
        <v/>
      </c>
      <c r="AP10" s="378" t="str">
        <f>IF(AND(②解答入力!$D10&lt;&gt;"",②解答入力!AP10&lt;&gt;""),IF(②解答入力!$D10=②解答入力!AP10,1,0),"")</f>
        <v/>
      </c>
      <c r="AQ10" s="378" t="str">
        <f>IF(AND(②解答入力!$D10&lt;&gt;"",②解答入力!AQ10&lt;&gt;""),IF(②解答入力!$D10=②解答入力!AQ10,1,0),"")</f>
        <v/>
      </c>
      <c r="AR10" s="406" t="str">
        <f>IF(AND(②解答入力!$D10&lt;&gt;"",②解答入力!AR10&lt;&gt;""),IF(②解答入力!$D10=②解答入力!AR10,1,0),"")</f>
        <v/>
      </c>
    </row>
    <row r="11" spans="1:44">
      <c r="A11" s="482"/>
      <c r="B11" s="482"/>
      <c r="C11" s="178">
        <v>8</v>
      </c>
      <c r="D11" s="368"/>
      <c r="E11" s="381" t="str">
        <f>IF(AND(②解答入力!$D11&lt;&gt;"",②解答入力!E11&lt;&gt;""),IF(②解答入力!$D11=②解答入力!E11,1,0),"")</f>
        <v/>
      </c>
      <c r="F11" s="382" t="str">
        <f>IF(AND(②解答入力!$D11&lt;&gt;"",②解答入力!F11&lt;&gt;""),IF(②解答入力!$D11=②解答入力!F11,1,0),"")</f>
        <v/>
      </c>
      <c r="G11" s="382" t="str">
        <f>IF(AND(②解答入力!$D11&lt;&gt;"",②解答入力!G11&lt;&gt;""),IF(②解答入力!$D11=②解答入力!G11,1,0),"")</f>
        <v/>
      </c>
      <c r="H11" s="382" t="str">
        <f>IF(AND(②解答入力!$D11&lt;&gt;"",②解答入力!H11&lt;&gt;""),IF(②解答入力!$D11=②解答入力!H11,1,0),"")</f>
        <v/>
      </c>
      <c r="I11" s="382" t="str">
        <f>IF(AND(②解答入力!$D11&lt;&gt;"",②解答入力!I11&lt;&gt;""),IF(②解答入力!$D11=②解答入力!I11,1,0),"")</f>
        <v/>
      </c>
      <c r="J11" s="382" t="str">
        <f>IF(AND(②解答入力!$D11&lt;&gt;"",②解答入力!J11&lt;&gt;""),IF(②解答入力!$D11=②解答入力!J11,1,0),"")</f>
        <v/>
      </c>
      <c r="K11" s="382" t="str">
        <f>IF(AND(②解答入力!$D11&lt;&gt;"",②解答入力!K11&lt;&gt;""),IF(②解答入力!$D11=②解答入力!K11,1,0),"")</f>
        <v/>
      </c>
      <c r="L11" s="382" t="str">
        <f>IF(AND(②解答入力!$D11&lt;&gt;"",②解答入力!L11&lt;&gt;""),IF(②解答入力!$D11=②解答入力!L11,1,0),"")</f>
        <v/>
      </c>
      <c r="M11" s="382" t="str">
        <f>IF(AND(②解答入力!$D11&lt;&gt;"",②解答入力!M11&lt;&gt;""),IF(②解答入力!$D11=②解答入力!M11,1,0),"")</f>
        <v/>
      </c>
      <c r="N11" s="382" t="str">
        <f>IF(AND(②解答入力!$D11&lt;&gt;"",②解答入力!N11&lt;&gt;""),IF(②解答入力!$D11=②解答入力!N11,1,0),"")</f>
        <v/>
      </c>
      <c r="O11" s="382" t="str">
        <f>IF(AND(②解答入力!$D11&lt;&gt;"",②解答入力!O11&lt;&gt;""),IF(②解答入力!$D11=②解答入力!O11,1,0),"")</f>
        <v/>
      </c>
      <c r="P11" s="382" t="str">
        <f>IF(AND(②解答入力!$D11&lt;&gt;"",②解答入力!P11&lt;&gt;""),IF(②解答入力!$D11=②解答入力!P11,1,0),"")</f>
        <v/>
      </c>
      <c r="Q11" s="382" t="str">
        <f>IF(AND(②解答入力!$D11&lt;&gt;"",②解答入力!Q11&lt;&gt;""),IF(②解答入力!$D11=②解答入力!Q11,1,0),"")</f>
        <v/>
      </c>
      <c r="R11" s="382" t="str">
        <f>IF(AND(②解答入力!$D11&lt;&gt;"",②解答入力!R11&lt;&gt;""),IF(②解答入力!$D11=②解答入力!R11,1,0),"")</f>
        <v/>
      </c>
      <c r="S11" s="382" t="str">
        <f>IF(AND(②解答入力!$D11&lt;&gt;"",②解答入力!S11&lt;&gt;""),IF(②解答入力!$D11=②解答入力!S11,1,0),"")</f>
        <v/>
      </c>
      <c r="T11" s="382" t="str">
        <f>IF(AND(②解答入力!$D11&lt;&gt;"",②解答入力!T11&lt;&gt;""),IF(②解答入力!$D11=②解答入力!T11,1,0),"")</f>
        <v/>
      </c>
      <c r="U11" s="382" t="str">
        <f>IF(AND(②解答入力!$D11&lt;&gt;"",②解答入力!U11&lt;&gt;""),IF(②解答入力!$D11=②解答入力!U11,1,0),"")</f>
        <v/>
      </c>
      <c r="V11" s="382" t="str">
        <f>IF(AND(②解答入力!$D11&lt;&gt;"",②解答入力!V11&lt;&gt;""),IF(②解答入力!$D11=②解答入力!V11,1,0),"")</f>
        <v/>
      </c>
      <c r="W11" s="382" t="str">
        <f>IF(AND(②解答入力!$D11&lt;&gt;"",②解答入力!W11&lt;&gt;""),IF(②解答入力!$D11=②解答入力!W11,1,0),"")</f>
        <v/>
      </c>
      <c r="X11" s="382" t="str">
        <f>IF(AND(②解答入力!$D11&lt;&gt;"",②解答入力!X11&lt;&gt;""),IF(②解答入力!$D11=②解答入力!X11,1,0),"")</f>
        <v/>
      </c>
      <c r="Y11" s="382" t="str">
        <f>IF(AND(②解答入力!$D11&lt;&gt;"",②解答入力!Y11&lt;&gt;""),IF(②解答入力!$D11=②解答入力!Y11,1,0),"")</f>
        <v/>
      </c>
      <c r="Z11" s="382" t="str">
        <f>IF(AND(②解答入力!$D11&lt;&gt;"",②解答入力!Z11&lt;&gt;""),IF(②解答入力!$D11=②解答入力!Z11,1,0),"")</f>
        <v/>
      </c>
      <c r="AA11" s="382" t="str">
        <f>IF(AND(②解答入力!$D11&lt;&gt;"",②解答入力!AA11&lt;&gt;""),IF(②解答入力!$D11=②解答入力!AA11,1,0),"")</f>
        <v/>
      </c>
      <c r="AB11" s="382" t="str">
        <f>IF(AND(②解答入力!$D11&lt;&gt;"",②解答入力!AB11&lt;&gt;""),IF(②解答入力!$D11=②解答入力!AB11,1,0),"")</f>
        <v/>
      </c>
      <c r="AC11" s="382" t="str">
        <f>IF(AND(②解答入力!$D11&lt;&gt;"",②解答入力!AC11&lt;&gt;""),IF(②解答入力!$D11=②解答入力!AC11,1,0),"")</f>
        <v/>
      </c>
      <c r="AD11" s="382" t="str">
        <f>IF(AND(②解答入力!$D11&lt;&gt;"",②解答入力!AD11&lt;&gt;""),IF(②解答入力!$D11=②解答入力!AD11,1,0),"")</f>
        <v/>
      </c>
      <c r="AE11" s="382" t="str">
        <f>IF(AND(②解答入力!$D11&lt;&gt;"",②解答入力!AE11&lt;&gt;""),IF(②解答入力!$D11=②解答入力!AE11,1,0),"")</f>
        <v/>
      </c>
      <c r="AF11" s="382" t="str">
        <f>IF(AND(②解答入力!$D11&lt;&gt;"",②解答入力!AF11&lt;&gt;""),IF(②解答入力!$D11=②解答入力!AF11,1,0),"")</f>
        <v/>
      </c>
      <c r="AG11" s="382" t="str">
        <f>IF(AND(②解答入力!$D11&lt;&gt;"",②解答入力!AG11&lt;&gt;""),IF(②解答入力!$D11=②解答入力!AG11,1,0),"")</f>
        <v/>
      </c>
      <c r="AH11" s="382" t="str">
        <f>IF(AND(②解答入力!$D11&lt;&gt;"",②解答入力!AH11&lt;&gt;""),IF(②解答入力!$D11=②解答入力!AH11,1,0),"")</f>
        <v/>
      </c>
      <c r="AI11" s="382" t="str">
        <f>IF(AND(②解答入力!$D11&lt;&gt;"",②解答入力!AI11&lt;&gt;""),IF(②解答入力!$D11=②解答入力!AI11,1,0),"")</f>
        <v/>
      </c>
      <c r="AJ11" s="382" t="str">
        <f>IF(AND(②解答入力!$D11&lt;&gt;"",②解答入力!AJ11&lt;&gt;""),IF(②解答入力!$D11=②解答入力!AJ11,1,0),"")</f>
        <v/>
      </c>
      <c r="AK11" s="382" t="str">
        <f>IF(AND(②解答入力!$D11&lt;&gt;"",②解答入力!AK11&lt;&gt;""),IF(②解答入力!$D11=②解答入力!AK11,1,0),"")</f>
        <v/>
      </c>
      <c r="AL11" s="382" t="str">
        <f>IF(AND(②解答入力!$D11&lt;&gt;"",②解答入力!AL11&lt;&gt;""),IF(②解答入力!$D11=②解答入力!AL11,1,0),"")</f>
        <v/>
      </c>
      <c r="AM11" s="382" t="str">
        <f>IF(AND(②解答入力!$D11&lt;&gt;"",②解答入力!AM11&lt;&gt;""),IF(②解答入力!$D11=②解答入力!AM11,1,0),"")</f>
        <v/>
      </c>
      <c r="AN11" s="382" t="str">
        <f>IF(AND(②解答入力!$D11&lt;&gt;"",②解答入力!AN11&lt;&gt;""),IF(②解答入力!$D11=②解答入力!AN11,1,0),"")</f>
        <v/>
      </c>
      <c r="AO11" s="382" t="str">
        <f>IF(AND(②解答入力!$D11&lt;&gt;"",②解答入力!AO11&lt;&gt;""),IF(②解答入力!$D11=②解答入力!AO11,1,0),"")</f>
        <v/>
      </c>
      <c r="AP11" s="382" t="str">
        <f>IF(AND(②解答入力!$D11&lt;&gt;"",②解答入力!AP11&lt;&gt;""),IF(②解答入力!$D11=②解答入力!AP11,1,0),"")</f>
        <v/>
      </c>
      <c r="AQ11" s="382" t="str">
        <f>IF(AND(②解答入力!$D11&lt;&gt;"",②解答入力!AQ11&lt;&gt;""),IF(②解答入力!$D11=②解答入力!AQ11,1,0),"")</f>
        <v/>
      </c>
      <c r="AR11" s="408" t="str">
        <f>IF(AND(②解答入力!$D11&lt;&gt;"",②解答入力!AR11&lt;&gt;""),IF(②解答入力!$D11=②解答入力!AR11,1,0),"")</f>
        <v/>
      </c>
    </row>
    <row r="12" spans="1:44">
      <c r="A12" s="482"/>
      <c r="B12" s="482"/>
      <c r="C12" s="103">
        <v>9</v>
      </c>
      <c r="D12" s="367"/>
      <c r="E12" s="381" t="str">
        <f>IF(AND(②解答入力!$D12&lt;&gt;"",②解答入力!E12&lt;&gt;""),IF(②解答入力!$D12=②解答入力!E12,1,0),"")</f>
        <v/>
      </c>
      <c r="F12" s="382" t="str">
        <f>IF(AND(②解答入力!$D12&lt;&gt;"",②解答入力!F12&lt;&gt;""),IF(②解答入力!$D12=②解答入力!F12,1,0),"")</f>
        <v/>
      </c>
      <c r="G12" s="382" t="str">
        <f>IF(AND(②解答入力!$D12&lt;&gt;"",②解答入力!G12&lt;&gt;""),IF(②解答入力!$D12=②解答入力!G12,1,0),"")</f>
        <v/>
      </c>
      <c r="H12" s="382" t="str">
        <f>IF(AND(②解答入力!$D12&lt;&gt;"",②解答入力!H12&lt;&gt;""),IF(②解答入力!$D12=②解答入力!H12,1,0),"")</f>
        <v/>
      </c>
      <c r="I12" s="382" t="str">
        <f>IF(AND(②解答入力!$D12&lt;&gt;"",②解答入力!I12&lt;&gt;""),IF(②解答入力!$D12=②解答入力!I12,1,0),"")</f>
        <v/>
      </c>
      <c r="J12" s="382" t="str">
        <f>IF(AND(②解答入力!$D12&lt;&gt;"",②解答入力!J12&lt;&gt;""),IF(②解答入力!$D12=②解答入力!J12,1,0),"")</f>
        <v/>
      </c>
      <c r="K12" s="382" t="str">
        <f>IF(AND(②解答入力!$D12&lt;&gt;"",②解答入力!K12&lt;&gt;""),IF(②解答入力!$D12=②解答入力!K12,1,0),"")</f>
        <v/>
      </c>
      <c r="L12" s="382" t="str">
        <f>IF(AND(②解答入力!$D12&lt;&gt;"",②解答入力!L12&lt;&gt;""),IF(②解答入力!$D12=②解答入力!L12,1,0),"")</f>
        <v/>
      </c>
      <c r="M12" s="382" t="str">
        <f>IF(AND(②解答入力!$D12&lt;&gt;"",②解答入力!M12&lt;&gt;""),IF(②解答入力!$D12=②解答入力!M12,1,0),"")</f>
        <v/>
      </c>
      <c r="N12" s="382" t="str">
        <f>IF(AND(②解答入力!$D12&lt;&gt;"",②解答入力!N12&lt;&gt;""),IF(②解答入力!$D12=②解答入力!N12,1,0),"")</f>
        <v/>
      </c>
      <c r="O12" s="382" t="str">
        <f>IF(AND(②解答入力!$D12&lt;&gt;"",②解答入力!O12&lt;&gt;""),IF(②解答入力!$D12=②解答入力!O12,1,0),"")</f>
        <v/>
      </c>
      <c r="P12" s="382" t="str">
        <f>IF(AND(②解答入力!$D12&lt;&gt;"",②解答入力!P12&lt;&gt;""),IF(②解答入力!$D12=②解答入力!P12,1,0),"")</f>
        <v/>
      </c>
      <c r="Q12" s="382" t="str">
        <f>IF(AND(②解答入力!$D12&lt;&gt;"",②解答入力!Q12&lt;&gt;""),IF(②解答入力!$D12=②解答入力!Q12,1,0),"")</f>
        <v/>
      </c>
      <c r="R12" s="382" t="str">
        <f>IF(AND(②解答入力!$D12&lt;&gt;"",②解答入力!R12&lt;&gt;""),IF(②解答入力!$D12=②解答入力!R12,1,0),"")</f>
        <v/>
      </c>
      <c r="S12" s="382" t="str">
        <f>IF(AND(②解答入力!$D12&lt;&gt;"",②解答入力!S12&lt;&gt;""),IF(②解答入力!$D12=②解答入力!S12,1,0),"")</f>
        <v/>
      </c>
      <c r="T12" s="382" t="str">
        <f>IF(AND(②解答入力!$D12&lt;&gt;"",②解答入力!T12&lt;&gt;""),IF(②解答入力!$D12=②解答入力!T12,1,0),"")</f>
        <v/>
      </c>
      <c r="U12" s="382" t="str">
        <f>IF(AND(②解答入力!$D12&lt;&gt;"",②解答入力!U12&lt;&gt;""),IF(②解答入力!$D12=②解答入力!U12,1,0),"")</f>
        <v/>
      </c>
      <c r="V12" s="382" t="str">
        <f>IF(AND(②解答入力!$D12&lt;&gt;"",②解答入力!V12&lt;&gt;""),IF(②解答入力!$D12=②解答入力!V12,1,0),"")</f>
        <v/>
      </c>
      <c r="W12" s="382" t="str">
        <f>IF(AND(②解答入力!$D12&lt;&gt;"",②解答入力!W12&lt;&gt;""),IF(②解答入力!$D12=②解答入力!W12,1,0),"")</f>
        <v/>
      </c>
      <c r="X12" s="382" t="str">
        <f>IF(AND(②解答入力!$D12&lt;&gt;"",②解答入力!X12&lt;&gt;""),IF(②解答入力!$D12=②解答入力!X12,1,0),"")</f>
        <v/>
      </c>
      <c r="Y12" s="382" t="str">
        <f>IF(AND(②解答入力!$D12&lt;&gt;"",②解答入力!Y12&lt;&gt;""),IF(②解答入力!$D12=②解答入力!Y12,1,0),"")</f>
        <v/>
      </c>
      <c r="Z12" s="382" t="str">
        <f>IF(AND(②解答入力!$D12&lt;&gt;"",②解答入力!Z12&lt;&gt;""),IF(②解答入力!$D12=②解答入力!Z12,1,0),"")</f>
        <v/>
      </c>
      <c r="AA12" s="382" t="str">
        <f>IF(AND(②解答入力!$D12&lt;&gt;"",②解答入力!AA12&lt;&gt;""),IF(②解答入力!$D12=②解答入力!AA12,1,0),"")</f>
        <v/>
      </c>
      <c r="AB12" s="382" t="str">
        <f>IF(AND(②解答入力!$D12&lt;&gt;"",②解答入力!AB12&lt;&gt;""),IF(②解答入力!$D12=②解答入力!AB12,1,0),"")</f>
        <v/>
      </c>
      <c r="AC12" s="382" t="str">
        <f>IF(AND(②解答入力!$D12&lt;&gt;"",②解答入力!AC12&lt;&gt;""),IF(②解答入力!$D12=②解答入力!AC12,1,0),"")</f>
        <v/>
      </c>
      <c r="AD12" s="382" t="str">
        <f>IF(AND(②解答入力!$D12&lt;&gt;"",②解答入力!AD12&lt;&gt;""),IF(②解答入力!$D12=②解答入力!AD12,1,0),"")</f>
        <v/>
      </c>
      <c r="AE12" s="382" t="str">
        <f>IF(AND(②解答入力!$D12&lt;&gt;"",②解答入力!AE12&lt;&gt;""),IF(②解答入力!$D12=②解答入力!AE12,1,0),"")</f>
        <v/>
      </c>
      <c r="AF12" s="382" t="str">
        <f>IF(AND(②解答入力!$D12&lt;&gt;"",②解答入力!AF12&lt;&gt;""),IF(②解答入力!$D12=②解答入力!AF12,1,0),"")</f>
        <v/>
      </c>
      <c r="AG12" s="382" t="str">
        <f>IF(AND(②解答入力!$D12&lt;&gt;"",②解答入力!AG12&lt;&gt;""),IF(②解答入力!$D12=②解答入力!AG12,1,0),"")</f>
        <v/>
      </c>
      <c r="AH12" s="382" t="str">
        <f>IF(AND(②解答入力!$D12&lt;&gt;"",②解答入力!AH12&lt;&gt;""),IF(②解答入力!$D12=②解答入力!AH12,1,0),"")</f>
        <v/>
      </c>
      <c r="AI12" s="382" t="str">
        <f>IF(AND(②解答入力!$D12&lt;&gt;"",②解答入力!AI12&lt;&gt;""),IF(②解答入力!$D12=②解答入力!AI12,1,0),"")</f>
        <v/>
      </c>
      <c r="AJ12" s="382" t="str">
        <f>IF(AND(②解答入力!$D12&lt;&gt;"",②解答入力!AJ12&lt;&gt;""),IF(②解答入力!$D12=②解答入力!AJ12,1,0),"")</f>
        <v/>
      </c>
      <c r="AK12" s="382" t="str">
        <f>IF(AND(②解答入力!$D12&lt;&gt;"",②解答入力!AK12&lt;&gt;""),IF(②解答入力!$D12=②解答入力!AK12,1,0),"")</f>
        <v/>
      </c>
      <c r="AL12" s="382" t="str">
        <f>IF(AND(②解答入力!$D12&lt;&gt;"",②解答入力!AL12&lt;&gt;""),IF(②解答入力!$D12=②解答入力!AL12,1,0),"")</f>
        <v/>
      </c>
      <c r="AM12" s="382" t="str">
        <f>IF(AND(②解答入力!$D12&lt;&gt;"",②解答入力!AM12&lt;&gt;""),IF(②解答入力!$D12=②解答入力!AM12,1,0),"")</f>
        <v/>
      </c>
      <c r="AN12" s="382" t="str">
        <f>IF(AND(②解答入力!$D12&lt;&gt;"",②解答入力!AN12&lt;&gt;""),IF(②解答入力!$D12=②解答入力!AN12,1,0),"")</f>
        <v/>
      </c>
      <c r="AO12" s="382" t="str">
        <f>IF(AND(②解答入力!$D12&lt;&gt;"",②解答入力!AO12&lt;&gt;""),IF(②解答入力!$D12=②解答入力!AO12,1,0),"")</f>
        <v/>
      </c>
      <c r="AP12" s="382" t="str">
        <f>IF(AND(②解答入力!$D12&lt;&gt;"",②解答入力!AP12&lt;&gt;""),IF(②解答入力!$D12=②解答入力!AP12,1,0),"")</f>
        <v/>
      </c>
      <c r="AQ12" s="382" t="str">
        <f>IF(AND(②解答入力!$D12&lt;&gt;"",②解答入力!AQ12&lt;&gt;""),IF(②解答入力!$D12=②解答入力!AQ12,1,0),"")</f>
        <v/>
      </c>
      <c r="AR12" s="408" t="str">
        <f>IF(AND(②解答入力!$D12&lt;&gt;"",②解答入力!AR12&lt;&gt;""),IF(②解答入力!$D12=②解答入力!AR12,1,0),"")</f>
        <v/>
      </c>
    </row>
    <row r="13" spans="1:44">
      <c r="A13" s="482"/>
      <c r="B13" s="482"/>
      <c r="C13" s="103">
        <v>10</v>
      </c>
      <c r="D13" s="367"/>
      <c r="E13" s="381" t="str">
        <f>IF(AND(②解答入力!$D13&lt;&gt;"",②解答入力!E13&lt;&gt;""),IF(②解答入力!$D13=②解答入力!E13,1,0),"")</f>
        <v/>
      </c>
      <c r="F13" s="382" t="str">
        <f>IF(AND(②解答入力!$D13&lt;&gt;"",②解答入力!F13&lt;&gt;""),IF(②解答入力!$D13=②解答入力!F13,1,0),"")</f>
        <v/>
      </c>
      <c r="G13" s="382" t="str">
        <f>IF(AND(②解答入力!$D13&lt;&gt;"",②解答入力!G13&lt;&gt;""),IF(②解答入力!$D13=②解答入力!G13,1,0),"")</f>
        <v/>
      </c>
      <c r="H13" s="382" t="str">
        <f>IF(AND(②解答入力!$D13&lt;&gt;"",②解答入力!H13&lt;&gt;""),IF(②解答入力!$D13=②解答入力!H13,1,0),"")</f>
        <v/>
      </c>
      <c r="I13" s="382" t="str">
        <f>IF(AND(②解答入力!$D13&lt;&gt;"",②解答入力!I13&lt;&gt;""),IF(②解答入力!$D13=②解答入力!I13,1,0),"")</f>
        <v/>
      </c>
      <c r="J13" s="382" t="str">
        <f>IF(AND(②解答入力!$D13&lt;&gt;"",②解答入力!J13&lt;&gt;""),IF(②解答入力!$D13=②解答入力!J13,1,0),"")</f>
        <v/>
      </c>
      <c r="K13" s="382" t="str">
        <f>IF(AND(②解答入力!$D13&lt;&gt;"",②解答入力!K13&lt;&gt;""),IF(②解答入力!$D13=②解答入力!K13,1,0),"")</f>
        <v/>
      </c>
      <c r="L13" s="382" t="str">
        <f>IF(AND(②解答入力!$D13&lt;&gt;"",②解答入力!L13&lt;&gt;""),IF(②解答入力!$D13=②解答入力!L13,1,0),"")</f>
        <v/>
      </c>
      <c r="M13" s="382" t="str">
        <f>IF(AND(②解答入力!$D13&lt;&gt;"",②解答入力!M13&lt;&gt;""),IF(②解答入力!$D13=②解答入力!M13,1,0),"")</f>
        <v/>
      </c>
      <c r="N13" s="382" t="str">
        <f>IF(AND(②解答入力!$D13&lt;&gt;"",②解答入力!N13&lt;&gt;""),IF(②解答入力!$D13=②解答入力!N13,1,0),"")</f>
        <v/>
      </c>
      <c r="O13" s="382" t="str">
        <f>IF(AND(②解答入力!$D13&lt;&gt;"",②解答入力!O13&lt;&gt;""),IF(②解答入力!$D13=②解答入力!O13,1,0),"")</f>
        <v/>
      </c>
      <c r="P13" s="382" t="str">
        <f>IF(AND(②解答入力!$D13&lt;&gt;"",②解答入力!P13&lt;&gt;""),IF(②解答入力!$D13=②解答入力!P13,1,0),"")</f>
        <v/>
      </c>
      <c r="Q13" s="382" t="str">
        <f>IF(AND(②解答入力!$D13&lt;&gt;"",②解答入力!Q13&lt;&gt;""),IF(②解答入力!$D13=②解答入力!Q13,1,0),"")</f>
        <v/>
      </c>
      <c r="R13" s="382" t="str">
        <f>IF(AND(②解答入力!$D13&lt;&gt;"",②解答入力!R13&lt;&gt;""),IF(②解答入力!$D13=②解答入力!R13,1,0),"")</f>
        <v/>
      </c>
      <c r="S13" s="382" t="str">
        <f>IF(AND(②解答入力!$D13&lt;&gt;"",②解答入力!S13&lt;&gt;""),IF(②解答入力!$D13=②解答入力!S13,1,0),"")</f>
        <v/>
      </c>
      <c r="T13" s="382" t="str">
        <f>IF(AND(②解答入力!$D13&lt;&gt;"",②解答入力!T13&lt;&gt;""),IF(②解答入力!$D13=②解答入力!T13,1,0),"")</f>
        <v/>
      </c>
      <c r="U13" s="382" t="str">
        <f>IF(AND(②解答入力!$D13&lt;&gt;"",②解答入力!U13&lt;&gt;""),IF(②解答入力!$D13=②解答入力!U13,1,0),"")</f>
        <v/>
      </c>
      <c r="V13" s="382" t="str">
        <f>IF(AND(②解答入力!$D13&lt;&gt;"",②解答入力!V13&lt;&gt;""),IF(②解答入力!$D13=②解答入力!V13,1,0),"")</f>
        <v/>
      </c>
      <c r="W13" s="382" t="str">
        <f>IF(AND(②解答入力!$D13&lt;&gt;"",②解答入力!W13&lt;&gt;""),IF(②解答入力!$D13=②解答入力!W13,1,0),"")</f>
        <v/>
      </c>
      <c r="X13" s="382" t="str">
        <f>IF(AND(②解答入力!$D13&lt;&gt;"",②解答入力!X13&lt;&gt;""),IF(②解答入力!$D13=②解答入力!X13,1,0),"")</f>
        <v/>
      </c>
      <c r="Y13" s="382" t="str">
        <f>IF(AND(②解答入力!$D13&lt;&gt;"",②解答入力!Y13&lt;&gt;""),IF(②解答入力!$D13=②解答入力!Y13,1,0),"")</f>
        <v/>
      </c>
      <c r="Z13" s="382" t="str">
        <f>IF(AND(②解答入力!$D13&lt;&gt;"",②解答入力!Z13&lt;&gt;""),IF(②解答入力!$D13=②解答入力!Z13,1,0),"")</f>
        <v/>
      </c>
      <c r="AA13" s="382" t="str">
        <f>IF(AND(②解答入力!$D13&lt;&gt;"",②解答入力!AA13&lt;&gt;""),IF(②解答入力!$D13=②解答入力!AA13,1,0),"")</f>
        <v/>
      </c>
      <c r="AB13" s="382" t="str">
        <f>IF(AND(②解答入力!$D13&lt;&gt;"",②解答入力!AB13&lt;&gt;""),IF(②解答入力!$D13=②解答入力!AB13,1,0),"")</f>
        <v/>
      </c>
      <c r="AC13" s="382" t="str">
        <f>IF(AND(②解答入力!$D13&lt;&gt;"",②解答入力!AC13&lt;&gt;""),IF(②解答入力!$D13=②解答入力!AC13,1,0),"")</f>
        <v/>
      </c>
      <c r="AD13" s="382" t="str">
        <f>IF(AND(②解答入力!$D13&lt;&gt;"",②解答入力!AD13&lt;&gt;""),IF(②解答入力!$D13=②解答入力!AD13,1,0),"")</f>
        <v/>
      </c>
      <c r="AE13" s="382" t="str">
        <f>IF(AND(②解答入力!$D13&lt;&gt;"",②解答入力!AE13&lt;&gt;""),IF(②解答入力!$D13=②解答入力!AE13,1,0),"")</f>
        <v/>
      </c>
      <c r="AF13" s="382" t="str">
        <f>IF(AND(②解答入力!$D13&lt;&gt;"",②解答入力!AF13&lt;&gt;""),IF(②解答入力!$D13=②解答入力!AF13,1,0),"")</f>
        <v/>
      </c>
      <c r="AG13" s="382" t="str">
        <f>IF(AND(②解答入力!$D13&lt;&gt;"",②解答入力!AG13&lt;&gt;""),IF(②解答入力!$D13=②解答入力!AG13,1,0),"")</f>
        <v/>
      </c>
      <c r="AH13" s="382" t="str">
        <f>IF(AND(②解答入力!$D13&lt;&gt;"",②解答入力!AH13&lt;&gt;""),IF(②解答入力!$D13=②解答入力!AH13,1,0),"")</f>
        <v/>
      </c>
      <c r="AI13" s="382" t="str">
        <f>IF(AND(②解答入力!$D13&lt;&gt;"",②解答入力!AI13&lt;&gt;""),IF(②解答入力!$D13=②解答入力!AI13,1,0),"")</f>
        <v/>
      </c>
      <c r="AJ13" s="382" t="str">
        <f>IF(AND(②解答入力!$D13&lt;&gt;"",②解答入力!AJ13&lt;&gt;""),IF(②解答入力!$D13=②解答入力!AJ13,1,0),"")</f>
        <v/>
      </c>
      <c r="AK13" s="382" t="str">
        <f>IF(AND(②解答入力!$D13&lt;&gt;"",②解答入力!AK13&lt;&gt;""),IF(②解答入力!$D13=②解答入力!AK13,1,0),"")</f>
        <v/>
      </c>
      <c r="AL13" s="382" t="str">
        <f>IF(AND(②解答入力!$D13&lt;&gt;"",②解答入力!AL13&lt;&gt;""),IF(②解答入力!$D13=②解答入力!AL13,1,0),"")</f>
        <v/>
      </c>
      <c r="AM13" s="382" t="str">
        <f>IF(AND(②解答入力!$D13&lt;&gt;"",②解答入力!AM13&lt;&gt;""),IF(②解答入力!$D13=②解答入力!AM13,1,0),"")</f>
        <v/>
      </c>
      <c r="AN13" s="382" t="str">
        <f>IF(AND(②解答入力!$D13&lt;&gt;"",②解答入力!AN13&lt;&gt;""),IF(②解答入力!$D13=②解答入力!AN13,1,0),"")</f>
        <v/>
      </c>
      <c r="AO13" s="382" t="str">
        <f>IF(AND(②解答入力!$D13&lt;&gt;"",②解答入力!AO13&lt;&gt;""),IF(②解答入力!$D13=②解答入力!AO13,1,0),"")</f>
        <v/>
      </c>
      <c r="AP13" s="382" t="str">
        <f>IF(AND(②解答入力!$D13&lt;&gt;"",②解答入力!AP13&lt;&gt;""),IF(②解答入力!$D13=②解答入力!AP13,1,0),"")</f>
        <v/>
      </c>
      <c r="AQ13" s="382" t="str">
        <f>IF(AND(②解答入力!$D13&lt;&gt;"",②解答入力!AQ13&lt;&gt;""),IF(②解答入力!$D13=②解答入力!AQ13,1,0),"")</f>
        <v/>
      </c>
      <c r="AR13" s="408" t="str">
        <f>IF(AND(②解答入力!$D13&lt;&gt;"",②解答入力!AR13&lt;&gt;""),IF(②解答入力!$D13=②解答入力!AR13,1,0),"")</f>
        <v/>
      </c>
    </row>
    <row r="14" spans="1:44">
      <c r="A14" s="482"/>
      <c r="B14" s="482"/>
      <c r="C14" s="103">
        <v>11</v>
      </c>
      <c r="D14" s="367"/>
      <c r="E14" s="381" t="str">
        <f>IF(AND(②解答入力!$D14&lt;&gt;"",②解答入力!E14&lt;&gt;""),IF(②解答入力!$D14=②解答入力!E14,1,0),"")</f>
        <v/>
      </c>
      <c r="F14" s="382" t="str">
        <f>IF(AND(②解答入力!$D14&lt;&gt;"",②解答入力!F14&lt;&gt;""),IF(②解答入力!$D14=②解答入力!F14,1,0),"")</f>
        <v/>
      </c>
      <c r="G14" s="382" t="str">
        <f>IF(AND(②解答入力!$D14&lt;&gt;"",②解答入力!G14&lt;&gt;""),IF(②解答入力!$D14=②解答入力!G14,1,0),"")</f>
        <v/>
      </c>
      <c r="H14" s="382" t="str">
        <f>IF(AND(②解答入力!$D14&lt;&gt;"",②解答入力!H14&lt;&gt;""),IF(②解答入力!$D14=②解答入力!H14,1,0),"")</f>
        <v/>
      </c>
      <c r="I14" s="382" t="str">
        <f>IF(AND(②解答入力!$D14&lt;&gt;"",②解答入力!I14&lt;&gt;""),IF(②解答入力!$D14=②解答入力!I14,1,0),"")</f>
        <v/>
      </c>
      <c r="J14" s="382" t="str">
        <f>IF(AND(②解答入力!$D14&lt;&gt;"",②解答入力!J14&lt;&gt;""),IF(②解答入力!$D14=②解答入力!J14,1,0),"")</f>
        <v/>
      </c>
      <c r="K14" s="382" t="str">
        <f>IF(AND(②解答入力!$D14&lt;&gt;"",②解答入力!K14&lt;&gt;""),IF(②解答入力!$D14=②解答入力!K14,1,0),"")</f>
        <v/>
      </c>
      <c r="L14" s="382" t="str">
        <f>IF(AND(②解答入力!$D14&lt;&gt;"",②解答入力!L14&lt;&gt;""),IF(②解答入力!$D14=②解答入力!L14,1,0),"")</f>
        <v/>
      </c>
      <c r="M14" s="382" t="str">
        <f>IF(AND(②解答入力!$D14&lt;&gt;"",②解答入力!M14&lt;&gt;""),IF(②解答入力!$D14=②解答入力!M14,1,0),"")</f>
        <v/>
      </c>
      <c r="N14" s="382" t="str">
        <f>IF(AND(②解答入力!$D14&lt;&gt;"",②解答入力!N14&lt;&gt;""),IF(②解答入力!$D14=②解答入力!N14,1,0),"")</f>
        <v/>
      </c>
      <c r="O14" s="382" t="str">
        <f>IF(AND(②解答入力!$D14&lt;&gt;"",②解答入力!O14&lt;&gt;""),IF(②解答入力!$D14=②解答入力!O14,1,0),"")</f>
        <v/>
      </c>
      <c r="P14" s="382" t="str">
        <f>IF(AND(②解答入力!$D14&lt;&gt;"",②解答入力!P14&lt;&gt;""),IF(②解答入力!$D14=②解答入力!P14,1,0),"")</f>
        <v/>
      </c>
      <c r="Q14" s="382" t="str">
        <f>IF(AND(②解答入力!$D14&lt;&gt;"",②解答入力!Q14&lt;&gt;""),IF(②解答入力!$D14=②解答入力!Q14,1,0),"")</f>
        <v/>
      </c>
      <c r="R14" s="382" t="str">
        <f>IF(AND(②解答入力!$D14&lt;&gt;"",②解答入力!R14&lt;&gt;""),IF(②解答入力!$D14=②解答入力!R14,1,0),"")</f>
        <v/>
      </c>
      <c r="S14" s="382" t="str">
        <f>IF(AND(②解答入力!$D14&lt;&gt;"",②解答入力!S14&lt;&gt;""),IF(②解答入力!$D14=②解答入力!S14,1,0),"")</f>
        <v/>
      </c>
      <c r="T14" s="382" t="str">
        <f>IF(AND(②解答入力!$D14&lt;&gt;"",②解答入力!T14&lt;&gt;""),IF(②解答入力!$D14=②解答入力!T14,1,0),"")</f>
        <v/>
      </c>
      <c r="U14" s="382" t="str">
        <f>IF(AND(②解答入力!$D14&lt;&gt;"",②解答入力!U14&lt;&gt;""),IF(②解答入力!$D14=②解答入力!U14,1,0),"")</f>
        <v/>
      </c>
      <c r="V14" s="382" t="str">
        <f>IF(AND(②解答入力!$D14&lt;&gt;"",②解答入力!V14&lt;&gt;""),IF(②解答入力!$D14=②解答入力!V14,1,0),"")</f>
        <v/>
      </c>
      <c r="W14" s="382" t="str">
        <f>IF(AND(②解答入力!$D14&lt;&gt;"",②解答入力!W14&lt;&gt;""),IF(②解答入力!$D14=②解答入力!W14,1,0),"")</f>
        <v/>
      </c>
      <c r="X14" s="382" t="str">
        <f>IF(AND(②解答入力!$D14&lt;&gt;"",②解答入力!X14&lt;&gt;""),IF(②解答入力!$D14=②解答入力!X14,1,0),"")</f>
        <v/>
      </c>
      <c r="Y14" s="382" t="str">
        <f>IF(AND(②解答入力!$D14&lt;&gt;"",②解答入力!Y14&lt;&gt;""),IF(②解答入力!$D14=②解答入力!Y14,1,0),"")</f>
        <v/>
      </c>
      <c r="Z14" s="382" t="str">
        <f>IF(AND(②解答入力!$D14&lt;&gt;"",②解答入力!Z14&lt;&gt;""),IF(②解答入力!$D14=②解答入力!Z14,1,0),"")</f>
        <v/>
      </c>
      <c r="AA14" s="382" t="str">
        <f>IF(AND(②解答入力!$D14&lt;&gt;"",②解答入力!AA14&lt;&gt;""),IF(②解答入力!$D14=②解答入力!AA14,1,0),"")</f>
        <v/>
      </c>
      <c r="AB14" s="382" t="str">
        <f>IF(AND(②解答入力!$D14&lt;&gt;"",②解答入力!AB14&lt;&gt;""),IF(②解答入力!$D14=②解答入力!AB14,1,0),"")</f>
        <v/>
      </c>
      <c r="AC14" s="382" t="str">
        <f>IF(AND(②解答入力!$D14&lt;&gt;"",②解答入力!AC14&lt;&gt;""),IF(②解答入力!$D14=②解答入力!AC14,1,0),"")</f>
        <v/>
      </c>
      <c r="AD14" s="382" t="str">
        <f>IF(AND(②解答入力!$D14&lt;&gt;"",②解答入力!AD14&lt;&gt;""),IF(②解答入力!$D14=②解答入力!AD14,1,0),"")</f>
        <v/>
      </c>
      <c r="AE14" s="382" t="str">
        <f>IF(AND(②解答入力!$D14&lt;&gt;"",②解答入力!AE14&lt;&gt;""),IF(②解答入力!$D14=②解答入力!AE14,1,0),"")</f>
        <v/>
      </c>
      <c r="AF14" s="382" t="str">
        <f>IF(AND(②解答入力!$D14&lt;&gt;"",②解答入力!AF14&lt;&gt;""),IF(②解答入力!$D14=②解答入力!AF14,1,0),"")</f>
        <v/>
      </c>
      <c r="AG14" s="382" t="str">
        <f>IF(AND(②解答入力!$D14&lt;&gt;"",②解答入力!AG14&lt;&gt;""),IF(②解答入力!$D14=②解答入力!AG14,1,0),"")</f>
        <v/>
      </c>
      <c r="AH14" s="382" t="str">
        <f>IF(AND(②解答入力!$D14&lt;&gt;"",②解答入力!AH14&lt;&gt;""),IF(②解答入力!$D14=②解答入力!AH14,1,0),"")</f>
        <v/>
      </c>
      <c r="AI14" s="382" t="str">
        <f>IF(AND(②解答入力!$D14&lt;&gt;"",②解答入力!AI14&lt;&gt;""),IF(②解答入力!$D14=②解答入力!AI14,1,0),"")</f>
        <v/>
      </c>
      <c r="AJ14" s="382" t="str">
        <f>IF(AND(②解答入力!$D14&lt;&gt;"",②解答入力!AJ14&lt;&gt;""),IF(②解答入力!$D14=②解答入力!AJ14,1,0),"")</f>
        <v/>
      </c>
      <c r="AK14" s="382" t="str">
        <f>IF(AND(②解答入力!$D14&lt;&gt;"",②解答入力!AK14&lt;&gt;""),IF(②解答入力!$D14=②解答入力!AK14,1,0),"")</f>
        <v/>
      </c>
      <c r="AL14" s="382" t="str">
        <f>IF(AND(②解答入力!$D14&lt;&gt;"",②解答入力!AL14&lt;&gt;""),IF(②解答入力!$D14=②解答入力!AL14,1,0),"")</f>
        <v/>
      </c>
      <c r="AM14" s="382" t="str">
        <f>IF(AND(②解答入力!$D14&lt;&gt;"",②解答入力!AM14&lt;&gt;""),IF(②解答入力!$D14=②解答入力!AM14,1,0),"")</f>
        <v/>
      </c>
      <c r="AN14" s="382" t="str">
        <f>IF(AND(②解答入力!$D14&lt;&gt;"",②解答入力!AN14&lt;&gt;""),IF(②解答入力!$D14=②解答入力!AN14,1,0),"")</f>
        <v/>
      </c>
      <c r="AO14" s="382" t="str">
        <f>IF(AND(②解答入力!$D14&lt;&gt;"",②解答入力!AO14&lt;&gt;""),IF(②解答入力!$D14=②解答入力!AO14,1,0),"")</f>
        <v/>
      </c>
      <c r="AP14" s="382" t="str">
        <f>IF(AND(②解答入力!$D14&lt;&gt;"",②解答入力!AP14&lt;&gt;""),IF(②解答入力!$D14=②解答入力!AP14,1,0),"")</f>
        <v/>
      </c>
      <c r="AQ14" s="382" t="str">
        <f>IF(AND(②解答入力!$D14&lt;&gt;"",②解答入力!AQ14&lt;&gt;""),IF(②解答入力!$D14=②解答入力!AQ14,1,0),"")</f>
        <v/>
      </c>
      <c r="AR14" s="408" t="str">
        <f>IF(AND(②解答入力!$D14&lt;&gt;"",②解答入力!AR14&lt;&gt;""),IF(②解答入力!$D14=②解答入力!AR14,1,0),"")</f>
        <v/>
      </c>
    </row>
    <row r="15" spans="1:44">
      <c r="A15" s="482"/>
      <c r="B15" s="482"/>
      <c r="C15" s="103">
        <v>12</v>
      </c>
      <c r="D15" s="367"/>
      <c r="E15" s="381" t="str">
        <f>IF(AND(②解答入力!$D15&lt;&gt;"",②解答入力!E15&lt;&gt;""),IF(②解答入力!$D15=②解答入力!E15,1,0),"")</f>
        <v/>
      </c>
      <c r="F15" s="382" t="str">
        <f>IF(AND(②解答入力!$D15&lt;&gt;"",②解答入力!F15&lt;&gt;""),IF(②解答入力!$D15=②解答入力!F15,1,0),"")</f>
        <v/>
      </c>
      <c r="G15" s="382" t="str">
        <f>IF(AND(②解答入力!$D15&lt;&gt;"",②解答入力!G15&lt;&gt;""),IF(②解答入力!$D15=②解答入力!G15,1,0),"")</f>
        <v/>
      </c>
      <c r="H15" s="382" t="str">
        <f>IF(AND(②解答入力!$D15&lt;&gt;"",②解答入力!H15&lt;&gt;""),IF(②解答入力!$D15=②解答入力!H15,1,0),"")</f>
        <v/>
      </c>
      <c r="I15" s="382" t="str">
        <f>IF(AND(②解答入力!$D15&lt;&gt;"",②解答入力!I15&lt;&gt;""),IF(②解答入力!$D15=②解答入力!I15,1,0),"")</f>
        <v/>
      </c>
      <c r="J15" s="382" t="str">
        <f>IF(AND(②解答入力!$D15&lt;&gt;"",②解答入力!J15&lt;&gt;""),IF(②解答入力!$D15=②解答入力!J15,1,0),"")</f>
        <v/>
      </c>
      <c r="K15" s="382" t="str">
        <f>IF(AND(②解答入力!$D15&lt;&gt;"",②解答入力!K15&lt;&gt;""),IF(②解答入力!$D15=②解答入力!K15,1,0),"")</f>
        <v/>
      </c>
      <c r="L15" s="382" t="str">
        <f>IF(AND(②解答入力!$D15&lt;&gt;"",②解答入力!L15&lt;&gt;""),IF(②解答入力!$D15=②解答入力!L15,1,0),"")</f>
        <v/>
      </c>
      <c r="M15" s="382" t="str">
        <f>IF(AND(②解答入力!$D15&lt;&gt;"",②解答入力!M15&lt;&gt;""),IF(②解答入力!$D15=②解答入力!M15,1,0),"")</f>
        <v/>
      </c>
      <c r="N15" s="382" t="str">
        <f>IF(AND(②解答入力!$D15&lt;&gt;"",②解答入力!N15&lt;&gt;""),IF(②解答入力!$D15=②解答入力!N15,1,0),"")</f>
        <v/>
      </c>
      <c r="O15" s="382" t="str">
        <f>IF(AND(②解答入力!$D15&lt;&gt;"",②解答入力!O15&lt;&gt;""),IF(②解答入力!$D15=②解答入力!O15,1,0),"")</f>
        <v/>
      </c>
      <c r="P15" s="382" t="str">
        <f>IF(AND(②解答入力!$D15&lt;&gt;"",②解答入力!P15&lt;&gt;""),IF(②解答入力!$D15=②解答入力!P15,1,0),"")</f>
        <v/>
      </c>
      <c r="Q15" s="382" t="str">
        <f>IF(AND(②解答入力!$D15&lt;&gt;"",②解答入力!Q15&lt;&gt;""),IF(②解答入力!$D15=②解答入力!Q15,1,0),"")</f>
        <v/>
      </c>
      <c r="R15" s="382" t="str">
        <f>IF(AND(②解答入力!$D15&lt;&gt;"",②解答入力!R15&lt;&gt;""),IF(②解答入力!$D15=②解答入力!R15,1,0),"")</f>
        <v/>
      </c>
      <c r="S15" s="382" t="str">
        <f>IF(AND(②解答入力!$D15&lt;&gt;"",②解答入力!S15&lt;&gt;""),IF(②解答入力!$D15=②解答入力!S15,1,0),"")</f>
        <v/>
      </c>
      <c r="T15" s="382" t="str">
        <f>IF(AND(②解答入力!$D15&lt;&gt;"",②解答入力!T15&lt;&gt;""),IF(②解答入力!$D15=②解答入力!T15,1,0),"")</f>
        <v/>
      </c>
      <c r="U15" s="382" t="str">
        <f>IF(AND(②解答入力!$D15&lt;&gt;"",②解答入力!U15&lt;&gt;""),IF(②解答入力!$D15=②解答入力!U15,1,0),"")</f>
        <v/>
      </c>
      <c r="V15" s="382" t="str">
        <f>IF(AND(②解答入力!$D15&lt;&gt;"",②解答入力!V15&lt;&gt;""),IF(②解答入力!$D15=②解答入力!V15,1,0),"")</f>
        <v/>
      </c>
      <c r="W15" s="382" t="str">
        <f>IF(AND(②解答入力!$D15&lt;&gt;"",②解答入力!W15&lt;&gt;""),IF(②解答入力!$D15=②解答入力!W15,1,0),"")</f>
        <v/>
      </c>
      <c r="X15" s="382" t="str">
        <f>IF(AND(②解答入力!$D15&lt;&gt;"",②解答入力!X15&lt;&gt;""),IF(②解答入力!$D15=②解答入力!X15,1,0),"")</f>
        <v/>
      </c>
      <c r="Y15" s="382" t="str">
        <f>IF(AND(②解答入力!$D15&lt;&gt;"",②解答入力!Y15&lt;&gt;""),IF(②解答入力!$D15=②解答入力!Y15,1,0),"")</f>
        <v/>
      </c>
      <c r="Z15" s="382" t="str">
        <f>IF(AND(②解答入力!$D15&lt;&gt;"",②解答入力!Z15&lt;&gt;""),IF(②解答入力!$D15=②解答入力!Z15,1,0),"")</f>
        <v/>
      </c>
      <c r="AA15" s="382" t="str">
        <f>IF(AND(②解答入力!$D15&lt;&gt;"",②解答入力!AA15&lt;&gt;""),IF(②解答入力!$D15=②解答入力!AA15,1,0),"")</f>
        <v/>
      </c>
      <c r="AB15" s="382" t="str">
        <f>IF(AND(②解答入力!$D15&lt;&gt;"",②解答入力!AB15&lt;&gt;""),IF(②解答入力!$D15=②解答入力!AB15,1,0),"")</f>
        <v/>
      </c>
      <c r="AC15" s="382" t="str">
        <f>IF(AND(②解答入力!$D15&lt;&gt;"",②解答入力!AC15&lt;&gt;""),IF(②解答入力!$D15=②解答入力!AC15,1,0),"")</f>
        <v/>
      </c>
      <c r="AD15" s="382" t="str">
        <f>IF(AND(②解答入力!$D15&lt;&gt;"",②解答入力!AD15&lt;&gt;""),IF(②解答入力!$D15=②解答入力!AD15,1,0),"")</f>
        <v/>
      </c>
      <c r="AE15" s="382" t="str">
        <f>IF(AND(②解答入力!$D15&lt;&gt;"",②解答入力!AE15&lt;&gt;""),IF(②解答入力!$D15=②解答入力!AE15,1,0),"")</f>
        <v/>
      </c>
      <c r="AF15" s="382" t="str">
        <f>IF(AND(②解答入力!$D15&lt;&gt;"",②解答入力!AF15&lt;&gt;""),IF(②解答入力!$D15=②解答入力!AF15,1,0),"")</f>
        <v/>
      </c>
      <c r="AG15" s="382" t="str">
        <f>IF(AND(②解答入力!$D15&lt;&gt;"",②解答入力!AG15&lt;&gt;""),IF(②解答入力!$D15=②解答入力!AG15,1,0),"")</f>
        <v/>
      </c>
      <c r="AH15" s="382" t="str">
        <f>IF(AND(②解答入力!$D15&lt;&gt;"",②解答入力!AH15&lt;&gt;""),IF(②解答入力!$D15=②解答入力!AH15,1,0),"")</f>
        <v/>
      </c>
      <c r="AI15" s="382" t="str">
        <f>IF(AND(②解答入力!$D15&lt;&gt;"",②解答入力!AI15&lt;&gt;""),IF(②解答入力!$D15=②解答入力!AI15,1,0),"")</f>
        <v/>
      </c>
      <c r="AJ15" s="382" t="str">
        <f>IF(AND(②解答入力!$D15&lt;&gt;"",②解答入力!AJ15&lt;&gt;""),IF(②解答入力!$D15=②解答入力!AJ15,1,0),"")</f>
        <v/>
      </c>
      <c r="AK15" s="382" t="str">
        <f>IF(AND(②解答入力!$D15&lt;&gt;"",②解答入力!AK15&lt;&gt;""),IF(②解答入力!$D15=②解答入力!AK15,1,0),"")</f>
        <v/>
      </c>
      <c r="AL15" s="382" t="str">
        <f>IF(AND(②解答入力!$D15&lt;&gt;"",②解答入力!AL15&lt;&gt;""),IF(②解答入力!$D15=②解答入力!AL15,1,0),"")</f>
        <v/>
      </c>
      <c r="AM15" s="382" t="str">
        <f>IF(AND(②解答入力!$D15&lt;&gt;"",②解答入力!AM15&lt;&gt;""),IF(②解答入力!$D15=②解答入力!AM15,1,0),"")</f>
        <v/>
      </c>
      <c r="AN15" s="382" t="str">
        <f>IF(AND(②解答入力!$D15&lt;&gt;"",②解答入力!AN15&lt;&gt;""),IF(②解答入力!$D15=②解答入力!AN15,1,0),"")</f>
        <v/>
      </c>
      <c r="AO15" s="382" t="str">
        <f>IF(AND(②解答入力!$D15&lt;&gt;"",②解答入力!AO15&lt;&gt;""),IF(②解答入力!$D15=②解答入力!AO15,1,0),"")</f>
        <v/>
      </c>
      <c r="AP15" s="382" t="str">
        <f>IF(AND(②解答入力!$D15&lt;&gt;"",②解答入力!AP15&lt;&gt;""),IF(②解答入力!$D15=②解答入力!AP15,1,0),"")</f>
        <v/>
      </c>
      <c r="AQ15" s="382" t="str">
        <f>IF(AND(②解答入力!$D15&lt;&gt;"",②解答入力!AQ15&lt;&gt;""),IF(②解答入力!$D15=②解答入力!AQ15,1,0),"")</f>
        <v/>
      </c>
      <c r="AR15" s="408" t="str">
        <f>IF(AND(②解答入力!$D15&lt;&gt;"",②解答入力!AR15&lt;&gt;""),IF(②解答入力!$D15=②解答入力!AR15,1,0),"")</f>
        <v/>
      </c>
    </row>
    <row r="16" spans="1:44">
      <c r="A16" s="482"/>
      <c r="B16" s="482"/>
      <c r="C16" s="103">
        <v>13</v>
      </c>
      <c r="D16" s="367"/>
      <c r="E16" s="381" t="str">
        <f>IF(AND(②解答入力!$D16&lt;&gt;"",②解答入力!E16&lt;&gt;""),IF(②解答入力!$D16=②解答入力!E16,1,0),"")</f>
        <v/>
      </c>
      <c r="F16" s="382" t="str">
        <f>IF(AND(②解答入力!$D16&lt;&gt;"",②解答入力!F16&lt;&gt;""),IF(②解答入力!$D16=②解答入力!F16,1,0),"")</f>
        <v/>
      </c>
      <c r="G16" s="382" t="str">
        <f>IF(AND(②解答入力!$D16&lt;&gt;"",②解答入力!G16&lt;&gt;""),IF(②解答入力!$D16=②解答入力!G16,1,0),"")</f>
        <v/>
      </c>
      <c r="H16" s="382" t="str">
        <f>IF(AND(②解答入力!$D16&lt;&gt;"",②解答入力!H16&lt;&gt;""),IF(②解答入力!$D16=②解答入力!H16,1,0),"")</f>
        <v/>
      </c>
      <c r="I16" s="382" t="str">
        <f>IF(AND(②解答入力!$D16&lt;&gt;"",②解答入力!I16&lt;&gt;""),IF(②解答入力!$D16=②解答入力!I16,1,0),"")</f>
        <v/>
      </c>
      <c r="J16" s="382" t="str">
        <f>IF(AND(②解答入力!$D16&lt;&gt;"",②解答入力!J16&lt;&gt;""),IF(②解答入力!$D16=②解答入力!J16,1,0),"")</f>
        <v/>
      </c>
      <c r="K16" s="382" t="str">
        <f>IF(AND(②解答入力!$D16&lt;&gt;"",②解答入力!K16&lt;&gt;""),IF(②解答入力!$D16=②解答入力!K16,1,0),"")</f>
        <v/>
      </c>
      <c r="L16" s="382" t="str">
        <f>IF(AND(②解答入力!$D16&lt;&gt;"",②解答入力!L16&lt;&gt;""),IF(②解答入力!$D16=②解答入力!L16,1,0),"")</f>
        <v/>
      </c>
      <c r="M16" s="382" t="str">
        <f>IF(AND(②解答入力!$D16&lt;&gt;"",②解答入力!M16&lt;&gt;""),IF(②解答入力!$D16=②解答入力!M16,1,0),"")</f>
        <v/>
      </c>
      <c r="N16" s="382" t="str">
        <f>IF(AND(②解答入力!$D16&lt;&gt;"",②解答入力!N16&lt;&gt;""),IF(②解答入力!$D16=②解答入力!N16,1,0),"")</f>
        <v/>
      </c>
      <c r="O16" s="382" t="str">
        <f>IF(AND(②解答入力!$D16&lt;&gt;"",②解答入力!O16&lt;&gt;""),IF(②解答入力!$D16=②解答入力!O16,1,0),"")</f>
        <v/>
      </c>
      <c r="P16" s="382" t="str">
        <f>IF(AND(②解答入力!$D16&lt;&gt;"",②解答入力!P16&lt;&gt;""),IF(②解答入力!$D16=②解答入力!P16,1,0),"")</f>
        <v/>
      </c>
      <c r="Q16" s="382" t="str">
        <f>IF(AND(②解答入力!$D16&lt;&gt;"",②解答入力!Q16&lt;&gt;""),IF(②解答入力!$D16=②解答入力!Q16,1,0),"")</f>
        <v/>
      </c>
      <c r="R16" s="382" t="str">
        <f>IF(AND(②解答入力!$D16&lt;&gt;"",②解答入力!R16&lt;&gt;""),IF(②解答入力!$D16=②解答入力!R16,1,0),"")</f>
        <v/>
      </c>
      <c r="S16" s="382" t="str">
        <f>IF(AND(②解答入力!$D16&lt;&gt;"",②解答入力!S16&lt;&gt;""),IF(②解答入力!$D16=②解答入力!S16,1,0),"")</f>
        <v/>
      </c>
      <c r="T16" s="382" t="str">
        <f>IF(AND(②解答入力!$D16&lt;&gt;"",②解答入力!T16&lt;&gt;""),IF(②解答入力!$D16=②解答入力!T16,1,0),"")</f>
        <v/>
      </c>
      <c r="U16" s="382" t="str">
        <f>IF(AND(②解答入力!$D16&lt;&gt;"",②解答入力!U16&lt;&gt;""),IF(②解答入力!$D16=②解答入力!U16,1,0),"")</f>
        <v/>
      </c>
      <c r="V16" s="382" t="str">
        <f>IF(AND(②解答入力!$D16&lt;&gt;"",②解答入力!V16&lt;&gt;""),IF(②解答入力!$D16=②解答入力!V16,1,0),"")</f>
        <v/>
      </c>
      <c r="W16" s="382" t="str">
        <f>IF(AND(②解答入力!$D16&lt;&gt;"",②解答入力!W16&lt;&gt;""),IF(②解答入力!$D16=②解答入力!W16,1,0),"")</f>
        <v/>
      </c>
      <c r="X16" s="382" t="str">
        <f>IF(AND(②解答入力!$D16&lt;&gt;"",②解答入力!X16&lt;&gt;""),IF(②解答入力!$D16=②解答入力!X16,1,0),"")</f>
        <v/>
      </c>
      <c r="Y16" s="382" t="str">
        <f>IF(AND(②解答入力!$D16&lt;&gt;"",②解答入力!Y16&lt;&gt;""),IF(②解答入力!$D16=②解答入力!Y16,1,0),"")</f>
        <v/>
      </c>
      <c r="Z16" s="382" t="str">
        <f>IF(AND(②解答入力!$D16&lt;&gt;"",②解答入力!Z16&lt;&gt;""),IF(②解答入力!$D16=②解答入力!Z16,1,0),"")</f>
        <v/>
      </c>
      <c r="AA16" s="382" t="str">
        <f>IF(AND(②解答入力!$D16&lt;&gt;"",②解答入力!AA16&lt;&gt;""),IF(②解答入力!$D16=②解答入力!AA16,1,0),"")</f>
        <v/>
      </c>
      <c r="AB16" s="382" t="str">
        <f>IF(AND(②解答入力!$D16&lt;&gt;"",②解答入力!AB16&lt;&gt;""),IF(②解答入力!$D16=②解答入力!AB16,1,0),"")</f>
        <v/>
      </c>
      <c r="AC16" s="382" t="str">
        <f>IF(AND(②解答入力!$D16&lt;&gt;"",②解答入力!AC16&lt;&gt;""),IF(②解答入力!$D16=②解答入力!AC16,1,0),"")</f>
        <v/>
      </c>
      <c r="AD16" s="382" t="str">
        <f>IF(AND(②解答入力!$D16&lt;&gt;"",②解答入力!AD16&lt;&gt;""),IF(②解答入力!$D16=②解答入力!AD16,1,0),"")</f>
        <v/>
      </c>
      <c r="AE16" s="382" t="str">
        <f>IF(AND(②解答入力!$D16&lt;&gt;"",②解答入力!AE16&lt;&gt;""),IF(②解答入力!$D16=②解答入力!AE16,1,0),"")</f>
        <v/>
      </c>
      <c r="AF16" s="382" t="str">
        <f>IF(AND(②解答入力!$D16&lt;&gt;"",②解答入力!AF16&lt;&gt;""),IF(②解答入力!$D16=②解答入力!AF16,1,0),"")</f>
        <v/>
      </c>
      <c r="AG16" s="382" t="str">
        <f>IF(AND(②解答入力!$D16&lt;&gt;"",②解答入力!AG16&lt;&gt;""),IF(②解答入力!$D16=②解答入力!AG16,1,0),"")</f>
        <v/>
      </c>
      <c r="AH16" s="382" t="str">
        <f>IF(AND(②解答入力!$D16&lt;&gt;"",②解答入力!AH16&lt;&gt;""),IF(②解答入力!$D16=②解答入力!AH16,1,0),"")</f>
        <v/>
      </c>
      <c r="AI16" s="382" t="str">
        <f>IF(AND(②解答入力!$D16&lt;&gt;"",②解答入力!AI16&lt;&gt;""),IF(②解答入力!$D16=②解答入力!AI16,1,0),"")</f>
        <v/>
      </c>
      <c r="AJ16" s="382" t="str">
        <f>IF(AND(②解答入力!$D16&lt;&gt;"",②解答入力!AJ16&lt;&gt;""),IF(②解答入力!$D16=②解答入力!AJ16,1,0),"")</f>
        <v/>
      </c>
      <c r="AK16" s="382" t="str">
        <f>IF(AND(②解答入力!$D16&lt;&gt;"",②解答入力!AK16&lt;&gt;""),IF(②解答入力!$D16=②解答入力!AK16,1,0),"")</f>
        <v/>
      </c>
      <c r="AL16" s="382" t="str">
        <f>IF(AND(②解答入力!$D16&lt;&gt;"",②解答入力!AL16&lt;&gt;""),IF(②解答入力!$D16=②解答入力!AL16,1,0),"")</f>
        <v/>
      </c>
      <c r="AM16" s="382" t="str">
        <f>IF(AND(②解答入力!$D16&lt;&gt;"",②解答入力!AM16&lt;&gt;""),IF(②解答入力!$D16=②解答入力!AM16,1,0),"")</f>
        <v/>
      </c>
      <c r="AN16" s="382" t="str">
        <f>IF(AND(②解答入力!$D16&lt;&gt;"",②解答入力!AN16&lt;&gt;""),IF(②解答入力!$D16=②解答入力!AN16,1,0),"")</f>
        <v/>
      </c>
      <c r="AO16" s="382" t="str">
        <f>IF(AND(②解答入力!$D16&lt;&gt;"",②解答入力!AO16&lt;&gt;""),IF(②解答入力!$D16=②解答入力!AO16,1,0),"")</f>
        <v/>
      </c>
      <c r="AP16" s="382" t="str">
        <f>IF(AND(②解答入力!$D16&lt;&gt;"",②解答入力!AP16&lt;&gt;""),IF(②解答入力!$D16=②解答入力!AP16,1,0),"")</f>
        <v/>
      </c>
      <c r="AQ16" s="382" t="str">
        <f>IF(AND(②解答入力!$D16&lt;&gt;"",②解答入力!AQ16&lt;&gt;""),IF(②解答入力!$D16=②解答入力!AQ16,1,0),"")</f>
        <v/>
      </c>
      <c r="AR16" s="408" t="str">
        <f>IF(AND(②解答入力!$D16&lt;&gt;"",②解答入力!AR16&lt;&gt;""),IF(②解答入力!$D16=②解答入力!AR16,1,0),"")</f>
        <v/>
      </c>
    </row>
    <row r="17" spans="1:44">
      <c r="A17" s="482"/>
      <c r="B17" s="482"/>
      <c r="C17" s="103">
        <v>14</v>
      </c>
      <c r="D17" s="367"/>
      <c r="E17" s="381" t="str">
        <f>IF(AND(②解答入力!$D17&lt;&gt;"",②解答入力!E17&lt;&gt;""),IF(②解答入力!$D17=②解答入力!E17,1,0),"")</f>
        <v/>
      </c>
      <c r="F17" s="382" t="str">
        <f>IF(AND(②解答入力!$D17&lt;&gt;"",②解答入力!F17&lt;&gt;""),IF(②解答入力!$D17=②解答入力!F17,1,0),"")</f>
        <v/>
      </c>
      <c r="G17" s="382" t="str">
        <f>IF(AND(②解答入力!$D17&lt;&gt;"",②解答入力!G17&lt;&gt;""),IF(②解答入力!$D17=②解答入力!G17,1,0),"")</f>
        <v/>
      </c>
      <c r="H17" s="382" t="str">
        <f>IF(AND(②解答入力!$D17&lt;&gt;"",②解答入力!H17&lt;&gt;""),IF(②解答入力!$D17=②解答入力!H17,1,0),"")</f>
        <v/>
      </c>
      <c r="I17" s="382" t="str">
        <f>IF(AND(②解答入力!$D17&lt;&gt;"",②解答入力!I17&lt;&gt;""),IF(②解答入力!$D17=②解答入力!I17,1,0),"")</f>
        <v/>
      </c>
      <c r="J17" s="382" t="str">
        <f>IF(AND(②解答入力!$D17&lt;&gt;"",②解答入力!J17&lt;&gt;""),IF(②解答入力!$D17=②解答入力!J17,1,0),"")</f>
        <v/>
      </c>
      <c r="K17" s="382" t="str">
        <f>IF(AND(②解答入力!$D17&lt;&gt;"",②解答入力!K17&lt;&gt;""),IF(②解答入力!$D17=②解答入力!K17,1,0),"")</f>
        <v/>
      </c>
      <c r="L17" s="382" t="str">
        <f>IF(AND(②解答入力!$D17&lt;&gt;"",②解答入力!L17&lt;&gt;""),IF(②解答入力!$D17=②解答入力!L17,1,0),"")</f>
        <v/>
      </c>
      <c r="M17" s="382" t="str">
        <f>IF(AND(②解答入力!$D17&lt;&gt;"",②解答入力!M17&lt;&gt;""),IF(②解答入力!$D17=②解答入力!M17,1,0),"")</f>
        <v/>
      </c>
      <c r="N17" s="382" t="str">
        <f>IF(AND(②解答入力!$D17&lt;&gt;"",②解答入力!N17&lt;&gt;""),IF(②解答入力!$D17=②解答入力!N17,1,0),"")</f>
        <v/>
      </c>
      <c r="O17" s="382" t="str">
        <f>IF(AND(②解答入力!$D17&lt;&gt;"",②解答入力!O17&lt;&gt;""),IF(②解答入力!$D17=②解答入力!O17,1,0),"")</f>
        <v/>
      </c>
      <c r="P17" s="382" t="str">
        <f>IF(AND(②解答入力!$D17&lt;&gt;"",②解答入力!P17&lt;&gt;""),IF(②解答入力!$D17=②解答入力!P17,1,0),"")</f>
        <v/>
      </c>
      <c r="Q17" s="382" t="str">
        <f>IF(AND(②解答入力!$D17&lt;&gt;"",②解答入力!Q17&lt;&gt;""),IF(②解答入力!$D17=②解答入力!Q17,1,0),"")</f>
        <v/>
      </c>
      <c r="R17" s="382" t="str">
        <f>IF(AND(②解答入力!$D17&lt;&gt;"",②解答入力!R17&lt;&gt;""),IF(②解答入力!$D17=②解答入力!R17,1,0),"")</f>
        <v/>
      </c>
      <c r="S17" s="382" t="str">
        <f>IF(AND(②解答入力!$D17&lt;&gt;"",②解答入力!S17&lt;&gt;""),IF(②解答入力!$D17=②解答入力!S17,1,0),"")</f>
        <v/>
      </c>
      <c r="T17" s="382" t="str">
        <f>IF(AND(②解答入力!$D17&lt;&gt;"",②解答入力!T17&lt;&gt;""),IF(②解答入力!$D17=②解答入力!T17,1,0),"")</f>
        <v/>
      </c>
      <c r="U17" s="382" t="str">
        <f>IF(AND(②解答入力!$D17&lt;&gt;"",②解答入力!U17&lt;&gt;""),IF(②解答入力!$D17=②解答入力!U17,1,0),"")</f>
        <v/>
      </c>
      <c r="V17" s="382" t="str">
        <f>IF(AND(②解答入力!$D17&lt;&gt;"",②解答入力!V17&lt;&gt;""),IF(②解答入力!$D17=②解答入力!V17,1,0),"")</f>
        <v/>
      </c>
      <c r="W17" s="382" t="str">
        <f>IF(AND(②解答入力!$D17&lt;&gt;"",②解答入力!W17&lt;&gt;""),IF(②解答入力!$D17=②解答入力!W17,1,0),"")</f>
        <v/>
      </c>
      <c r="X17" s="382" t="str">
        <f>IF(AND(②解答入力!$D17&lt;&gt;"",②解答入力!X17&lt;&gt;""),IF(②解答入力!$D17=②解答入力!X17,1,0),"")</f>
        <v/>
      </c>
      <c r="Y17" s="382" t="str">
        <f>IF(AND(②解答入力!$D17&lt;&gt;"",②解答入力!Y17&lt;&gt;""),IF(②解答入力!$D17=②解答入力!Y17,1,0),"")</f>
        <v/>
      </c>
      <c r="Z17" s="382" t="str">
        <f>IF(AND(②解答入力!$D17&lt;&gt;"",②解答入力!Z17&lt;&gt;""),IF(②解答入力!$D17=②解答入力!Z17,1,0),"")</f>
        <v/>
      </c>
      <c r="AA17" s="382" t="str">
        <f>IF(AND(②解答入力!$D17&lt;&gt;"",②解答入力!AA17&lt;&gt;""),IF(②解答入力!$D17=②解答入力!AA17,1,0),"")</f>
        <v/>
      </c>
      <c r="AB17" s="382" t="str">
        <f>IF(AND(②解答入力!$D17&lt;&gt;"",②解答入力!AB17&lt;&gt;""),IF(②解答入力!$D17=②解答入力!AB17,1,0),"")</f>
        <v/>
      </c>
      <c r="AC17" s="382" t="str">
        <f>IF(AND(②解答入力!$D17&lt;&gt;"",②解答入力!AC17&lt;&gt;""),IF(②解答入力!$D17=②解答入力!AC17,1,0),"")</f>
        <v/>
      </c>
      <c r="AD17" s="382" t="str">
        <f>IF(AND(②解答入力!$D17&lt;&gt;"",②解答入力!AD17&lt;&gt;""),IF(②解答入力!$D17=②解答入力!AD17,1,0),"")</f>
        <v/>
      </c>
      <c r="AE17" s="382" t="str">
        <f>IF(AND(②解答入力!$D17&lt;&gt;"",②解答入力!AE17&lt;&gt;""),IF(②解答入力!$D17=②解答入力!AE17,1,0),"")</f>
        <v/>
      </c>
      <c r="AF17" s="382" t="str">
        <f>IF(AND(②解答入力!$D17&lt;&gt;"",②解答入力!AF17&lt;&gt;""),IF(②解答入力!$D17=②解答入力!AF17,1,0),"")</f>
        <v/>
      </c>
      <c r="AG17" s="382" t="str">
        <f>IF(AND(②解答入力!$D17&lt;&gt;"",②解答入力!AG17&lt;&gt;""),IF(②解答入力!$D17=②解答入力!AG17,1,0),"")</f>
        <v/>
      </c>
      <c r="AH17" s="382" t="str">
        <f>IF(AND(②解答入力!$D17&lt;&gt;"",②解答入力!AH17&lt;&gt;""),IF(②解答入力!$D17=②解答入力!AH17,1,0),"")</f>
        <v/>
      </c>
      <c r="AI17" s="382" t="str">
        <f>IF(AND(②解答入力!$D17&lt;&gt;"",②解答入力!AI17&lt;&gt;""),IF(②解答入力!$D17=②解答入力!AI17,1,0),"")</f>
        <v/>
      </c>
      <c r="AJ17" s="382" t="str">
        <f>IF(AND(②解答入力!$D17&lt;&gt;"",②解答入力!AJ17&lt;&gt;""),IF(②解答入力!$D17=②解答入力!AJ17,1,0),"")</f>
        <v/>
      </c>
      <c r="AK17" s="382" t="str">
        <f>IF(AND(②解答入力!$D17&lt;&gt;"",②解答入力!AK17&lt;&gt;""),IF(②解答入力!$D17=②解答入力!AK17,1,0),"")</f>
        <v/>
      </c>
      <c r="AL17" s="382" t="str">
        <f>IF(AND(②解答入力!$D17&lt;&gt;"",②解答入力!AL17&lt;&gt;""),IF(②解答入力!$D17=②解答入力!AL17,1,0),"")</f>
        <v/>
      </c>
      <c r="AM17" s="382" t="str">
        <f>IF(AND(②解答入力!$D17&lt;&gt;"",②解答入力!AM17&lt;&gt;""),IF(②解答入力!$D17=②解答入力!AM17,1,0),"")</f>
        <v/>
      </c>
      <c r="AN17" s="382" t="str">
        <f>IF(AND(②解答入力!$D17&lt;&gt;"",②解答入力!AN17&lt;&gt;""),IF(②解答入力!$D17=②解答入力!AN17,1,0),"")</f>
        <v/>
      </c>
      <c r="AO17" s="382" t="str">
        <f>IF(AND(②解答入力!$D17&lt;&gt;"",②解答入力!AO17&lt;&gt;""),IF(②解答入力!$D17=②解答入力!AO17,1,0),"")</f>
        <v/>
      </c>
      <c r="AP17" s="382" t="str">
        <f>IF(AND(②解答入力!$D17&lt;&gt;"",②解答入力!AP17&lt;&gt;""),IF(②解答入力!$D17=②解答入力!AP17,1,0),"")</f>
        <v/>
      </c>
      <c r="AQ17" s="382" t="str">
        <f>IF(AND(②解答入力!$D17&lt;&gt;"",②解答入力!AQ17&lt;&gt;""),IF(②解答入力!$D17=②解答入力!AQ17,1,0),"")</f>
        <v/>
      </c>
      <c r="AR17" s="408" t="str">
        <f>IF(AND(②解答入力!$D17&lt;&gt;"",②解答入力!AR17&lt;&gt;""),IF(②解答入力!$D17=②解答入力!AR17,1,0),"")</f>
        <v/>
      </c>
    </row>
    <row r="18" spans="1:44">
      <c r="A18" s="482"/>
      <c r="B18" s="482"/>
      <c r="C18" s="103">
        <v>15</v>
      </c>
      <c r="D18" s="367"/>
      <c r="E18" s="381" t="str">
        <f>IF(AND(②解答入力!$D18&lt;&gt;"",②解答入力!E18&lt;&gt;""),IF(②解答入力!$D18=②解答入力!E18,1,0),"")</f>
        <v/>
      </c>
      <c r="F18" s="382" t="str">
        <f>IF(AND(②解答入力!$D18&lt;&gt;"",②解答入力!F18&lt;&gt;""),IF(②解答入力!$D18=②解答入力!F18,1,0),"")</f>
        <v/>
      </c>
      <c r="G18" s="382" t="str">
        <f>IF(AND(②解答入力!$D18&lt;&gt;"",②解答入力!G18&lt;&gt;""),IF(②解答入力!$D18=②解答入力!G18,1,0),"")</f>
        <v/>
      </c>
      <c r="H18" s="382" t="str">
        <f>IF(AND(②解答入力!$D18&lt;&gt;"",②解答入力!H18&lt;&gt;""),IF(②解答入力!$D18=②解答入力!H18,1,0),"")</f>
        <v/>
      </c>
      <c r="I18" s="382" t="str">
        <f>IF(AND(②解答入力!$D18&lt;&gt;"",②解答入力!I18&lt;&gt;""),IF(②解答入力!$D18=②解答入力!I18,1,0),"")</f>
        <v/>
      </c>
      <c r="J18" s="382" t="str">
        <f>IF(AND(②解答入力!$D18&lt;&gt;"",②解答入力!J18&lt;&gt;""),IF(②解答入力!$D18=②解答入力!J18,1,0),"")</f>
        <v/>
      </c>
      <c r="K18" s="382" t="str">
        <f>IF(AND(②解答入力!$D18&lt;&gt;"",②解答入力!K18&lt;&gt;""),IF(②解答入力!$D18=②解答入力!K18,1,0),"")</f>
        <v/>
      </c>
      <c r="L18" s="382" t="str">
        <f>IF(AND(②解答入力!$D18&lt;&gt;"",②解答入力!L18&lt;&gt;""),IF(②解答入力!$D18=②解答入力!L18,1,0),"")</f>
        <v/>
      </c>
      <c r="M18" s="382" t="str">
        <f>IF(AND(②解答入力!$D18&lt;&gt;"",②解答入力!M18&lt;&gt;""),IF(②解答入力!$D18=②解答入力!M18,1,0),"")</f>
        <v/>
      </c>
      <c r="N18" s="382" t="str">
        <f>IF(AND(②解答入力!$D18&lt;&gt;"",②解答入力!N18&lt;&gt;""),IF(②解答入力!$D18=②解答入力!N18,1,0),"")</f>
        <v/>
      </c>
      <c r="O18" s="382" t="str">
        <f>IF(AND(②解答入力!$D18&lt;&gt;"",②解答入力!O18&lt;&gt;""),IF(②解答入力!$D18=②解答入力!O18,1,0),"")</f>
        <v/>
      </c>
      <c r="P18" s="382" t="str">
        <f>IF(AND(②解答入力!$D18&lt;&gt;"",②解答入力!P18&lt;&gt;""),IF(②解答入力!$D18=②解答入力!P18,1,0),"")</f>
        <v/>
      </c>
      <c r="Q18" s="382" t="str">
        <f>IF(AND(②解答入力!$D18&lt;&gt;"",②解答入力!Q18&lt;&gt;""),IF(②解答入力!$D18=②解答入力!Q18,1,0),"")</f>
        <v/>
      </c>
      <c r="R18" s="382" t="str">
        <f>IF(AND(②解答入力!$D18&lt;&gt;"",②解答入力!R18&lt;&gt;""),IF(②解答入力!$D18=②解答入力!R18,1,0),"")</f>
        <v/>
      </c>
      <c r="S18" s="382" t="str">
        <f>IF(AND(②解答入力!$D18&lt;&gt;"",②解答入力!S18&lt;&gt;""),IF(②解答入力!$D18=②解答入力!S18,1,0),"")</f>
        <v/>
      </c>
      <c r="T18" s="382" t="str">
        <f>IF(AND(②解答入力!$D18&lt;&gt;"",②解答入力!T18&lt;&gt;""),IF(②解答入力!$D18=②解答入力!T18,1,0),"")</f>
        <v/>
      </c>
      <c r="U18" s="382" t="str">
        <f>IF(AND(②解答入力!$D18&lt;&gt;"",②解答入力!U18&lt;&gt;""),IF(②解答入力!$D18=②解答入力!U18,1,0),"")</f>
        <v/>
      </c>
      <c r="V18" s="382" t="str">
        <f>IF(AND(②解答入力!$D18&lt;&gt;"",②解答入力!V18&lt;&gt;""),IF(②解答入力!$D18=②解答入力!V18,1,0),"")</f>
        <v/>
      </c>
      <c r="W18" s="382" t="str">
        <f>IF(AND(②解答入力!$D18&lt;&gt;"",②解答入力!W18&lt;&gt;""),IF(②解答入力!$D18=②解答入力!W18,1,0),"")</f>
        <v/>
      </c>
      <c r="X18" s="382" t="str">
        <f>IF(AND(②解答入力!$D18&lt;&gt;"",②解答入力!X18&lt;&gt;""),IF(②解答入力!$D18=②解答入力!X18,1,0),"")</f>
        <v/>
      </c>
      <c r="Y18" s="382" t="str">
        <f>IF(AND(②解答入力!$D18&lt;&gt;"",②解答入力!Y18&lt;&gt;""),IF(②解答入力!$D18=②解答入力!Y18,1,0),"")</f>
        <v/>
      </c>
      <c r="Z18" s="382" t="str">
        <f>IF(AND(②解答入力!$D18&lt;&gt;"",②解答入力!Z18&lt;&gt;""),IF(②解答入力!$D18=②解答入力!Z18,1,0),"")</f>
        <v/>
      </c>
      <c r="AA18" s="382" t="str">
        <f>IF(AND(②解答入力!$D18&lt;&gt;"",②解答入力!AA18&lt;&gt;""),IF(②解答入力!$D18=②解答入力!AA18,1,0),"")</f>
        <v/>
      </c>
      <c r="AB18" s="382" t="str">
        <f>IF(AND(②解答入力!$D18&lt;&gt;"",②解答入力!AB18&lt;&gt;""),IF(②解答入力!$D18=②解答入力!AB18,1,0),"")</f>
        <v/>
      </c>
      <c r="AC18" s="382" t="str">
        <f>IF(AND(②解答入力!$D18&lt;&gt;"",②解答入力!AC18&lt;&gt;""),IF(②解答入力!$D18=②解答入力!AC18,1,0),"")</f>
        <v/>
      </c>
      <c r="AD18" s="382" t="str">
        <f>IF(AND(②解答入力!$D18&lt;&gt;"",②解答入力!AD18&lt;&gt;""),IF(②解答入力!$D18=②解答入力!AD18,1,0),"")</f>
        <v/>
      </c>
      <c r="AE18" s="382" t="str">
        <f>IF(AND(②解答入力!$D18&lt;&gt;"",②解答入力!AE18&lt;&gt;""),IF(②解答入力!$D18=②解答入力!AE18,1,0),"")</f>
        <v/>
      </c>
      <c r="AF18" s="382" t="str">
        <f>IF(AND(②解答入力!$D18&lt;&gt;"",②解答入力!AF18&lt;&gt;""),IF(②解答入力!$D18=②解答入力!AF18,1,0),"")</f>
        <v/>
      </c>
      <c r="AG18" s="382" t="str">
        <f>IF(AND(②解答入力!$D18&lt;&gt;"",②解答入力!AG18&lt;&gt;""),IF(②解答入力!$D18=②解答入力!AG18,1,0),"")</f>
        <v/>
      </c>
      <c r="AH18" s="382" t="str">
        <f>IF(AND(②解答入力!$D18&lt;&gt;"",②解答入力!AH18&lt;&gt;""),IF(②解答入力!$D18=②解答入力!AH18,1,0),"")</f>
        <v/>
      </c>
      <c r="AI18" s="382" t="str">
        <f>IF(AND(②解答入力!$D18&lt;&gt;"",②解答入力!AI18&lt;&gt;""),IF(②解答入力!$D18=②解答入力!AI18,1,0),"")</f>
        <v/>
      </c>
      <c r="AJ18" s="382" t="str">
        <f>IF(AND(②解答入力!$D18&lt;&gt;"",②解答入力!AJ18&lt;&gt;""),IF(②解答入力!$D18=②解答入力!AJ18,1,0),"")</f>
        <v/>
      </c>
      <c r="AK18" s="382" t="str">
        <f>IF(AND(②解答入力!$D18&lt;&gt;"",②解答入力!AK18&lt;&gt;""),IF(②解答入力!$D18=②解答入力!AK18,1,0),"")</f>
        <v/>
      </c>
      <c r="AL18" s="382" t="str">
        <f>IF(AND(②解答入力!$D18&lt;&gt;"",②解答入力!AL18&lt;&gt;""),IF(②解答入力!$D18=②解答入力!AL18,1,0),"")</f>
        <v/>
      </c>
      <c r="AM18" s="382" t="str">
        <f>IF(AND(②解答入力!$D18&lt;&gt;"",②解答入力!AM18&lt;&gt;""),IF(②解答入力!$D18=②解答入力!AM18,1,0),"")</f>
        <v/>
      </c>
      <c r="AN18" s="382" t="str">
        <f>IF(AND(②解答入力!$D18&lt;&gt;"",②解答入力!AN18&lt;&gt;""),IF(②解答入力!$D18=②解答入力!AN18,1,0),"")</f>
        <v/>
      </c>
      <c r="AO18" s="382" t="str">
        <f>IF(AND(②解答入力!$D18&lt;&gt;"",②解答入力!AO18&lt;&gt;""),IF(②解答入力!$D18=②解答入力!AO18,1,0),"")</f>
        <v/>
      </c>
      <c r="AP18" s="382" t="str">
        <f>IF(AND(②解答入力!$D18&lt;&gt;"",②解答入力!AP18&lt;&gt;""),IF(②解答入力!$D18=②解答入力!AP18,1,0),"")</f>
        <v/>
      </c>
      <c r="AQ18" s="382" t="str">
        <f>IF(AND(②解答入力!$D18&lt;&gt;"",②解答入力!AQ18&lt;&gt;""),IF(②解答入力!$D18=②解答入力!AQ18,1,0),"")</f>
        <v/>
      </c>
      <c r="AR18" s="408" t="str">
        <f>IF(AND(②解答入力!$D18&lt;&gt;"",②解答入力!AR18&lt;&gt;""),IF(②解答入力!$D18=②解答入力!AR18,1,0),"")</f>
        <v/>
      </c>
    </row>
    <row r="19" spans="1:44">
      <c r="A19" s="482"/>
      <c r="B19" s="482"/>
      <c r="C19" s="104">
        <v>16</v>
      </c>
      <c r="D19" s="368"/>
      <c r="E19" s="381" t="str">
        <f>IF(AND(②解答入力!$D19&lt;&gt;"",②解答入力!E19&lt;&gt;""),IF(②解答入力!$D19=②解答入力!E19,1,0),"")</f>
        <v/>
      </c>
      <c r="F19" s="382" t="str">
        <f>IF(AND(②解答入力!$D19&lt;&gt;"",②解答入力!F19&lt;&gt;""),IF(②解答入力!$D19=②解答入力!F19,1,0),"")</f>
        <v/>
      </c>
      <c r="G19" s="382" t="str">
        <f>IF(AND(②解答入力!$D19&lt;&gt;"",②解答入力!G19&lt;&gt;""),IF(②解答入力!$D19=②解答入力!G19,1,0),"")</f>
        <v/>
      </c>
      <c r="H19" s="382" t="str">
        <f>IF(AND(②解答入力!$D19&lt;&gt;"",②解答入力!H19&lt;&gt;""),IF(②解答入力!$D19=②解答入力!H19,1,0),"")</f>
        <v/>
      </c>
      <c r="I19" s="382" t="str">
        <f>IF(AND(②解答入力!$D19&lt;&gt;"",②解答入力!I19&lt;&gt;""),IF(②解答入力!$D19=②解答入力!I19,1,0),"")</f>
        <v/>
      </c>
      <c r="J19" s="382" t="str">
        <f>IF(AND(②解答入力!$D19&lt;&gt;"",②解答入力!J19&lt;&gt;""),IF(②解答入力!$D19=②解答入力!J19,1,0),"")</f>
        <v/>
      </c>
      <c r="K19" s="382" t="str">
        <f>IF(AND(②解答入力!$D19&lt;&gt;"",②解答入力!K19&lt;&gt;""),IF(②解答入力!$D19=②解答入力!K19,1,0),"")</f>
        <v/>
      </c>
      <c r="L19" s="382" t="str">
        <f>IF(AND(②解答入力!$D19&lt;&gt;"",②解答入力!L19&lt;&gt;""),IF(②解答入力!$D19=②解答入力!L19,1,0),"")</f>
        <v/>
      </c>
      <c r="M19" s="382" t="str">
        <f>IF(AND(②解答入力!$D19&lt;&gt;"",②解答入力!M19&lt;&gt;""),IF(②解答入力!$D19=②解答入力!M19,1,0),"")</f>
        <v/>
      </c>
      <c r="N19" s="382" t="str">
        <f>IF(AND(②解答入力!$D19&lt;&gt;"",②解答入力!N19&lt;&gt;""),IF(②解答入力!$D19=②解答入力!N19,1,0),"")</f>
        <v/>
      </c>
      <c r="O19" s="382" t="str">
        <f>IF(AND(②解答入力!$D19&lt;&gt;"",②解答入力!O19&lt;&gt;""),IF(②解答入力!$D19=②解答入力!O19,1,0),"")</f>
        <v/>
      </c>
      <c r="P19" s="382" t="str">
        <f>IF(AND(②解答入力!$D19&lt;&gt;"",②解答入力!P19&lt;&gt;""),IF(②解答入力!$D19=②解答入力!P19,1,0),"")</f>
        <v/>
      </c>
      <c r="Q19" s="382" t="str">
        <f>IF(AND(②解答入力!$D19&lt;&gt;"",②解答入力!Q19&lt;&gt;""),IF(②解答入力!$D19=②解答入力!Q19,1,0),"")</f>
        <v/>
      </c>
      <c r="R19" s="382" t="str">
        <f>IF(AND(②解答入力!$D19&lt;&gt;"",②解答入力!R19&lt;&gt;""),IF(②解答入力!$D19=②解答入力!R19,1,0),"")</f>
        <v/>
      </c>
      <c r="S19" s="382" t="str">
        <f>IF(AND(②解答入力!$D19&lt;&gt;"",②解答入力!S19&lt;&gt;""),IF(②解答入力!$D19=②解答入力!S19,1,0),"")</f>
        <v/>
      </c>
      <c r="T19" s="382" t="str">
        <f>IF(AND(②解答入力!$D19&lt;&gt;"",②解答入力!T19&lt;&gt;""),IF(②解答入力!$D19=②解答入力!T19,1,0),"")</f>
        <v/>
      </c>
      <c r="U19" s="382" t="str">
        <f>IF(AND(②解答入力!$D19&lt;&gt;"",②解答入力!U19&lt;&gt;""),IF(②解答入力!$D19=②解答入力!U19,1,0),"")</f>
        <v/>
      </c>
      <c r="V19" s="382" t="str">
        <f>IF(AND(②解答入力!$D19&lt;&gt;"",②解答入力!V19&lt;&gt;""),IF(②解答入力!$D19=②解答入力!V19,1,0),"")</f>
        <v/>
      </c>
      <c r="W19" s="382" t="str">
        <f>IF(AND(②解答入力!$D19&lt;&gt;"",②解答入力!W19&lt;&gt;""),IF(②解答入力!$D19=②解答入力!W19,1,0),"")</f>
        <v/>
      </c>
      <c r="X19" s="382" t="str">
        <f>IF(AND(②解答入力!$D19&lt;&gt;"",②解答入力!X19&lt;&gt;""),IF(②解答入力!$D19=②解答入力!X19,1,0),"")</f>
        <v/>
      </c>
      <c r="Y19" s="382" t="str">
        <f>IF(AND(②解答入力!$D19&lt;&gt;"",②解答入力!Y19&lt;&gt;""),IF(②解答入力!$D19=②解答入力!Y19,1,0),"")</f>
        <v/>
      </c>
      <c r="Z19" s="382" t="str">
        <f>IF(AND(②解答入力!$D19&lt;&gt;"",②解答入力!Z19&lt;&gt;""),IF(②解答入力!$D19=②解答入力!Z19,1,0),"")</f>
        <v/>
      </c>
      <c r="AA19" s="382" t="str">
        <f>IF(AND(②解答入力!$D19&lt;&gt;"",②解答入力!AA19&lt;&gt;""),IF(②解答入力!$D19=②解答入力!AA19,1,0),"")</f>
        <v/>
      </c>
      <c r="AB19" s="382" t="str">
        <f>IF(AND(②解答入力!$D19&lt;&gt;"",②解答入力!AB19&lt;&gt;""),IF(②解答入力!$D19=②解答入力!AB19,1,0),"")</f>
        <v/>
      </c>
      <c r="AC19" s="382" t="str">
        <f>IF(AND(②解答入力!$D19&lt;&gt;"",②解答入力!AC19&lt;&gt;""),IF(②解答入力!$D19=②解答入力!AC19,1,0),"")</f>
        <v/>
      </c>
      <c r="AD19" s="382" t="str">
        <f>IF(AND(②解答入力!$D19&lt;&gt;"",②解答入力!AD19&lt;&gt;""),IF(②解答入力!$D19=②解答入力!AD19,1,0),"")</f>
        <v/>
      </c>
      <c r="AE19" s="382" t="str">
        <f>IF(AND(②解答入力!$D19&lt;&gt;"",②解答入力!AE19&lt;&gt;""),IF(②解答入力!$D19=②解答入力!AE19,1,0),"")</f>
        <v/>
      </c>
      <c r="AF19" s="382" t="str">
        <f>IF(AND(②解答入力!$D19&lt;&gt;"",②解答入力!AF19&lt;&gt;""),IF(②解答入力!$D19=②解答入力!AF19,1,0),"")</f>
        <v/>
      </c>
      <c r="AG19" s="382" t="str">
        <f>IF(AND(②解答入力!$D19&lt;&gt;"",②解答入力!AG19&lt;&gt;""),IF(②解答入力!$D19=②解答入力!AG19,1,0),"")</f>
        <v/>
      </c>
      <c r="AH19" s="382" t="str">
        <f>IF(AND(②解答入力!$D19&lt;&gt;"",②解答入力!AH19&lt;&gt;""),IF(②解答入力!$D19=②解答入力!AH19,1,0),"")</f>
        <v/>
      </c>
      <c r="AI19" s="382" t="str">
        <f>IF(AND(②解答入力!$D19&lt;&gt;"",②解答入力!AI19&lt;&gt;""),IF(②解答入力!$D19=②解答入力!AI19,1,0),"")</f>
        <v/>
      </c>
      <c r="AJ19" s="382" t="str">
        <f>IF(AND(②解答入力!$D19&lt;&gt;"",②解答入力!AJ19&lt;&gt;""),IF(②解答入力!$D19=②解答入力!AJ19,1,0),"")</f>
        <v/>
      </c>
      <c r="AK19" s="382" t="str">
        <f>IF(AND(②解答入力!$D19&lt;&gt;"",②解答入力!AK19&lt;&gt;""),IF(②解答入力!$D19=②解答入力!AK19,1,0),"")</f>
        <v/>
      </c>
      <c r="AL19" s="382" t="str">
        <f>IF(AND(②解答入力!$D19&lt;&gt;"",②解答入力!AL19&lt;&gt;""),IF(②解答入力!$D19=②解答入力!AL19,1,0),"")</f>
        <v/>
      </c>
      <c r="AM19" s="382" t="str">
        <f>IF(AND(②解答入力!$D19&lt;&gt;"",②解答入力!AM19&lt;&gt;""),IF(②解答入力!$D19=②解答入力!AM19,1,0),"")</f>
        <v/>
      </c>
      <c r="AN19" s="382" t="str">
        <f>IF(AND(②解答入力!$D19&lt;&gt;"",②解答入力!AN19&lt;&gt;""),IF(②解答入力!$D19=②解答入力!AN19,1,0),"")</f>
        <v/>
      </c>
      <c r="AO19" s="382" t="str">
        <f>IF(AND(②解答入力!$D19&lt;&gt;"",②解答入力!AO19&lt;&gt;""),IF(②解答入力!$D19=②解答入力!AO19,1,0),"")</f>
        <v/>
      </c>
      <c r="AP19" s="382" t="str">
        <f>IF(AND(②解答入力!$D19&lt;&gt;"",②解答入力!AP19&lt;&gt;""),IF(②解答入力!$D19=②解答入力!AP19,1,0),"")</f>
        <v/>
      </c>
      <c r="AQ19" s="382" t="str">
        <f>IF(AND(②解答入力!$D19&lt;&gt;"",②解答入力!AQ19&lt;&gt;""),IF(②解答入力!$D19=②解答入力!AQ19,1,0),"")</f>
        <v/>
      </c>
      <c r="AR19" s="408" t="str">
        <f>IF(AND(②解答入力!$D19&lt;&gt;"",②解答入力!AR19&lt;&gt;""),IF(②解答入力!$D19=②解答入力!AR19,1,0),"")</f>
        <v/>
      </c>
    </row>
    <row r="20" spans="1:44">
      <c r="A20" s="482"/>
      <c r="B20" s="482"/>
      <c r="C20" s="103">
        <v>17</v>
      </c>
      <c r="D20" s="367"/>
      <c r="E20" s="381" t="str">
        <f>IF(AND(②解答入力!$D20&lt;&gt;"",②解答入力!E20&lt;&gt;""),IF(②解答入力!$D20=②解答入力!E20,1,0),"")</f>
        <v/>
      </c>
      <c r="F20" s="382" t="str">
        <f>IF(AND(②解答入力!$D20&lt;&gt;"",②解答入力!F20&lt;&gt;""),IF(②解答入力!$D20=②解答入力!F20,1,0),"")</f>
        <v/>
      </c>
      <c r="G20" s="382" t="str">
        <f>IF(AND(②解答入力!$D20&lt;&gt;"",②解答入力!G20&lt;&gt;""),IF(②解答入力!$D20=②解答入力!G20,1,0),"")</f>
        <v/>
      </c>
      <c r="H20" s="382" t="str">
        <f>IF(AND(②解答入力!$D20&lt;&gt;"",②解答入力!H20&lt;&gt;""),IF(②解答入力!$D20=②解答入力!H20,1,0),"")</f>
        <v/>
      </c>
      <c r="I20" s="382" t="str">
        <f>IF(AND(②解答入力!$D20&lt;&gt;"",②解答入力!I20&lt;&gt;""),IF(②解答入力!$D20=②解答入力!I20,1,0),"")</f>
        <v/>
      </c>
      <c r="J20" s="382" t="str">
        <f>IF(AND(②解答入力!$D20&lt;&gt;"",②解答入力!J20&lt;&gt;""),IF(②解答入力!$D20=②解答入力!J20,1,0),"")</f>
        <v/>
      </c>
      <c r="K20" s="382" t="str">
        <f>IF(AND(②解答入力!$D20&lt;&gt;"",②解答入力!K20&lt;&gt;""),IF(②解答入力!$D20=②解答入力!K20,1,0),"")</f>
        <v/>
      </c>
      <c r="L20" s="382" t="str">
        <f>IF(AND(②解答入力!$D20&lt;&gt;"",②解答入力!L20&lt;&gt;""),IF(②解答入力!$D20=②解答入力!L20,1,0),"")</f>
        <v/>
      </c>
      <c r="M20" s="382" t="str">
        <f>IF(AND(②解答入力!$D20&lt;&gt;"",②解答入力!M20&lt;&gt;""),IF(②解答入力!$D20=②解答入力!M20,1,0),"")</f>
        <v/>
      </c>
      <c r="N20" s="382" t="str">
        <f>IF(AND(②解答入力!$D20&lt;&gt;"",②解答入力!N20&lt;&gt;""),IF(②解答入力!$D20=②解答入力!N20,1,0),"")</f>
        <v/>
      </c>
      <c r="O20" s="382" t="str">
        <f>IF(AND(②解答入力!$D20&lt;&gt;"",②解答入力!O20&lt;&gt;""),IF(②解答入力!$D20=②解答入力!O20,1,0),"")</f>
        <v/>
      </c>
      <c r="P20" s="382" t="str">
        <f>IF(AND(②解答入力!$D20&lt;&gt;"",②解答入力!P20&lt;&gt;""),IF(②解答入力!$D20=②解答入力!P20,1,0),"")</f>
        <v/>
      </c>
      <c r="Q20" s="382" t="str">
        <f>IF(AND(②解答入力!$D20&lt;&gt;"",②解答入力!Q20&lt;&gt;""),IF(②解答入力!$D20=②解答入力!Q20,1,0),"")</f>
        <v/>
      </c>
      <c r="R20" s="382" t="str">
        <f>IF(AND(②解答入力!$D20&lt;&gt;"",②解答入力!R20&lt;&gt;""),IF(②解答入力!$D20=②解答入力!R20,1,0),"")</f>
        <v/>
      </c>
      <c r="S20" s="382" t="str">
        <f>IF(AND(②解答入力!$D20&lt;&gt;"",②解答入力!S20&lt;&gt;""),IF(②解答入力!$D20=②解答入力!S20,1,0),"")</f>
        <v/>
      </c>
      <c r="T20" s="382" t="str">
        <f>IF(AND(②解答入力!$D20&lt;&gt;"",②解答入力!T20&lt;&gt;""),IF(②解答入力!$D20=②解答入力!T20,1,0),"")</f>
        <v/>
      </c>
      <c r="U20" s="382" t="str">
        <f>IF(AND(②解答入力!$D20&lt;&gt;"",②解答入力!U20&lt;&gt;""),IF(②解答入力!$D20=②解答入力!U20,1,0),"")</f>
        <v/>
      </c>
      <c r="V20" s="382" t="str">
        <f>IF(AND(②解答入力!$D20&lt;&gt;"",②解答入力!V20&lt;&gt;""),IF(②解答入力!$D20=②解答入力!V20,1,0),"")</f>
        <v/>
      </c>
      <c r="W20" s="382" t="str">
        <f>IF(AND(②解答入力!$D20&lt;&gt;"",②解答入力!W20&lt;&gt;""),IF(②解答入力!$D20=②解答入力!W20,1,0),"")</f>
        <v/>
      </c>
      <c r="X20" s="382" t="str">
        <f>IF(AND(②解答入力!$D20&lt;&gt;"",②解答入力!X20&lt;&gt;""),IF(②解答入力!$D20=②解答入力!X20,1,0),"")</f>
        <v/>
      </c>
      <c r="Y20" s="382" t="str">
        <f>IF(AND(②解答入力!$D20&lt;&gt;"",②解答入力!Y20&lt;&gt;""),IF(②解答入力!$D20=②解答入力!Y20,1,0),"")</f>
        <v/>
      </c>
      <c r="Z20" s="382" t="str">
        <f>IF(AND(②解答入力!$D20&lt;&gt;"",②解答入力!Z20&lt;&gt;""),IF(②解答入力!$D20=②解答入力!Z20,1,0),"")</f>
        <v/>
      </c>
      <c r="AA20" s="382" t="str">
        <f>IF(AND(②解答入力!$D20&lt;&gt;"",②解答入力!AA20&lt;&gt;""),IF(②解答入力!$D20=②解答入力!AA20,1,0),"")</f>
        <v/>
      </c>
      <c r="AB20" s="382" t="str">
        <f>IF(AND(②解答入力!$D20&lt;&gt;"",②解答入力!AB20&lt;&gt;""),IF(②解答入力!$D20=②解答入力!AB20,1,0),"")</f>
        <v/>
      </c>
      <c r="AC20" s="382" t="str">
        <f>IF(AND(②解答入力!$D20&lt;&gt;"",②解答入力!AC20&lt;&gt;""),IF(②解答入力!$D20=②解答入力!AC20,1,0),"")</f>
        <v/>
      </c>
      <c r="AD20" s="382" t="str">
        <f>IF(AND(②解答入力!$D20&lt;&gt;"",②解答入力!AD20&lt;&gt;""),IF(②解答入力!$D20=②解答入力!AD20,1,0),"")</f>
        <v/>
      </c>
      <c r="AE20" s="382" t="str">
        <f>IF(AND(②解答入力!$D20&lt;&gt;"",②解答入力!AE20&lt;&gt;""),IF(②解答入力!$D20=②解答入力!AE20,1,0),"")</f>
        <v/>
      </c>
      <c r="AF20" s="382" t="str">
        <f>IF(AND(②解答入力!$D20&lt;&gt;"",②解答入力!AF20&lt;&gt;""),IF(②解答入力!$D20=②解答入力!AF20,1,0),"")</f>
        <v/>
      </c>
      <c r="AG20" s="382" t="str">
        <f>IF(AND(②解答入力!$D20&lt;&gt;"",②解答入力!AG20&lt;&gt;""),IF(②解答入力!$D20=②解答入力!AG20,1,0),"")</f>
        <v/>
      </c>
      <c r="AH20" s="382" t="str">
        <f>IF(AND(②解答入力!$D20&lt;&gt;"",②解答入力!AH20&lt;&gt;""),IF(②解答入力!$D20=②解答入力!AH20,1,0),"")</f>
        <v/>
      </c>
      <c r="AI20" s="382" t="str">
        <f>IF(AND(②解答入力!$D20&lt;&gt;"",②解答入力!AI20&lt;&gt;""),IF(②解答入力!$D20=②解答入力!AI20,1,0),"")</f>
        <v/>
      </c>
      <c r="AJ20" s="382" t="str">
        <f>IF(AND(②解答入力!$D20&lt;&gt;"",②解答入力!AJ20&lt;&gt;""),IF(②解答入力!$D20=②解答入力!AJ20,1,0),"")</f>
        <v/>
      </c>
      <c r="AK20" s="382" t="str">
        <f>IF(AND(②解答入力!$D20&lt;&gt;"",②解答入力!AK20&lt;&gt;""),IF(②解答入力!$D20=②解答入力!AK20,1,0),"")</f>
        <v/>
      </c>
      <c r="AL20" s="382" t="str">
        <f>IF(AND(②解答入力!$D20&lt;&gt;"",②解答入力!AL20&lt;&gt;""),IF(②解答入力!$D20=②解答入力!AL20,1,0),"")</f>
        <v/>
      </c>
      <c r="AM20" s="382" t="str">
        <f>IF(AND(②解答入力!$D20&lt;&gt;"",②解答入力!AM20&lt;&gt;""),IF(②解答入力!$D20=②解答入力!AM20,1,0),"")</f>
        <v/>
      </c>
      <c r="AN20" s="382" t="str">
        <f>IF(AND(②解答入力!$D20&lt;&gt;"",②解答入力!AN20&lt;&gt;""),IF(②解答入力!$D20=②解答入力!AN20,1,0),"")</f>
        <v/>
      </c>
      <c r="AO20" s="382" t="str">
        <f>IF(AND(②解答入力!$D20&lt;&gt;"",②解答入力!AO20&lt;&gt;""),IF(②解答入力!$D20=②解答入力!AO20,1,0),"")</f>
        <v/>
      </c>
      <c r="AP20" s="382" t="str">
        <f>IF(AND(②解答入力!$D20&lt;&gt;"",②解答入力!AP20&lt;&gt;""),IF(②解答入力!$D20=②解答入力!AP20,1,0),"")</f>
        <v/>
      </c>
      <c r="AQ20" s="382" t="str">
        <f>IF(AND(②解答入力!$D20&lt;&gt;"",②解答入力!AQ20&lt;&gt;""),IF(②解答入力!$D20=②解答入力!AQ20,1,0),"")</f>
        <v/>
      </c>
      <c r="AR20" s="408" t="str">
        <f>IF(AND(②解答入力!$D20&lt;&gt;"",②解答入力!AR20&lt;&gt;""),IF(②解答入力!$D20=②解答入力!AR20,1,0),"")</f>
        <v/>
      </c>
    </row>
    <row r="21" spans="1:44" ht="14.25" thickBot="1">
      <c r="A21" s="782"/>
      <c r="B21" s="782"/>
      <c r="C21" s="106">
        <v>18</v>
      </c>
      <c r="D21" s="365"/>
      <c r="E21" s="379" t="str">
        <f>IF(AND(②解答入力!$D21&lt;&gt;"",②解答入力!E21&lt;&gt;""),IF(②解答入力!$D21=②解答入力!E21,1,0),"")</f>
        <v/>
      </c>
      <c r="F21" s="380" t="str">
        <f>IF(AND(②解答入力!$D21&lt;&gt;"",②解答入力!F21&lt;&gt;""),IF(②解答入力!$D21=②解答入力!F21,1,0),"")</f>
        <v/>
      </c>
      <c r="G21" s="380" t="str">
        <f>IF(AND(②解答入力!$D21&lt;&gt;"",②解答入力!G21&lt;&gt;""),IF(②解答入力!$D21=②解答入力!G21,1,0),"")</f>
        <v/>
      </c>
      <c r="H21" s="380" t="str">
        <f>IF(AND(②解答入力!$D21&lt;&gt;"",②解答入力!H21&lt;&gt;""),IF(②解答入力!$D21=②解答入力!H21,1,0),"")</f>
        <v/>
      </c>
      <c r="I21" s="380" t="str">
        <f>IF(AND(②解答入力!$D21&lt;&gt;"",②解答入力!I21&lt;&gt;""),IF(②解答入力!$D21=②解答入力!I21,1,0),"")</f>
        <v/>
      </c>
      <c r="J21" s="380" t="str">
        <f>IF(AND(②解答入力!$D21&lt;&gt;"",②解答入力!J21&lt;&gt;""),IF(②解答入力!$D21=②解答入力!J21,1,0),"")</f>
        <v/>
      </c>
      <c r="K21" s="380" t="str">
        <f>IF(AND(②解答入力!$D21&lt;&gt;"",②解答入力!K21&lt;&gt;""),IF(②解答入力!$D21=②解答入力!K21,1,0),"")</f>
        <v/>
      </c>
      <c r="L21" s="380" t="str">
        <f>IF(AND(②解答入力!$D21&lt;&gt;"",②解答入力!L21&lt;&gt;""),IF(②解答入力!$D21=②解答入力!L21,1,0),"")</f>
        <v/>
      </c>
      <c r="M21" s="380" t="str">
        <f>IF(AND(②解答入力!$D21&lt;&gt;"",②解答入力!M21&lt;&gt;""),IF(②解答入力!$D21=②解答入力!M21,1,0),"")</f>
        <v/>
      </c>
      <c r="N21" s="380" t="str">
        <f>IF(AND(②解答入力!$D21&lt;&gt;"",②解答入力!N21&lt;&gt;""),IF(②解答入力!$D21=②解答入力!N21,1,0),"")</f>
        <v/>
      </c>
      <c r="O21" s="380" t="str">
        <f>IF(AND(②解答入力!$D21&lt;&gt;"",②解答入力!O21&lt;&gt;""),IF(②解答入力!$D21=②解答入力!O21,1,0),"")</f>
        <v/>
      </c>
      <c r="P21" s="380" t="str">
        <f>IF(AND(②解答入力!$D21&lt;&gt;"",②解答入力!P21&lt;&gt;""),IF(②解答入力!$D21=②解答入力!P21,1,0),"")</f>
        <v/>
      </c>
      <c r="Q21" s="380" t="str">
        <f>IF(AND(②解答入力!$D21&lt;&gt;"",②解答入力!Q21&lt;&gt;""),IF(②解答入力!$D21=②解答入力!Q21,1,0),"")</f>
        <v/>
      </c>
      <c r="R21" s="380" t="str">
        <f>IF(AND(②解答入力!$D21&lt;&gt;"",②解答入力!R21&lt;&gt;""),IF(②解答入力!$D21=②解答入力!R21,1,0),"")</f>
        <v/>
      </c>
      <c r="S21" s="380" t="str">
        <f>IF(AND(②解答入力!$D21&lt;&gt;"",②解答入力!S21&lt;&gt;""),IF(②解答入力!$D21=②解答入力!S21,1,0),"")</f>
        <v/>
      </c>
      <c r="T21" s="380" t="str">
        <f>IF(AND(②解答入力!$D21&lt;&gt;"",②解答入力!T21&lt;&gt;""),IF(②解答入力!$D21=②解答入力!T21,1,0),"")</f>
        <v/>
      </c>
      <c r="U21" s="380" t="str">
        <f>IF(AND(②解答入力!$D21&lt;&gt;"",②解答入力!U21&lt;&gt;""),IF(②解答入力!$D21=②解答入力!U21,1,0),"")</f>
        <v/>
      </c>
      <c r="V21" s="380" t="str">
        <f>IF(AND(②解答入力!$D21&lt;&gt;"",②解答入力!V21&lt;&gt;""),IF(②解答入力!$D21=②解答入力!V21,1,0),"")</f>
        <v/>
      </c>
      <c r="W21" s="380" t="str">
        <f>IF(AND(②解答入力!$D21&lt;&gt;"",②解答入力!W21&lt;&gt;""),IF(②解答入力!$D21=②解答入力!W21,1,0),"")</f>
        <v/>
      </c>
      <c r="X21" s="380" t="str">
        <f>IF(AND(②解答入力!$D21&lt;&gt;"",②解答入力!X21&lt;&gt;""),IF(②解答入力!$D21=②解答入力!X21,1,0),"")</f>
        <v/>
      </c>
      <c r="Y21" s="380" t="str">
        <f>IF(AND(②解答入力!$D21&lt;&gt;"",②解答入力!Y21&lt;&gt;""),IF(②解答入力!$D21=②解答入力!Y21,1,0),"")</f>
        <v/>
      </c>
      <c r="Z21" s="380" t="str">
        <f>IF(AND(②解答入力!$D21&lt;&gt;"",②解答入力!Z21&lt;&gt;""),IF(②解答入力!$D21=②解答入力!Z21,1,0),"")</f>
        <v/>
      </c>
      <c r="AA21" s="380" t="str">
        <f>IF(AND(②解答入力!$D21&lt;&gt;"",②解答入力!AA21&lt;&gt;""),IF(②解答入力!$D21=②解答入力!AA21,1,0),"")</f>
        <v/>
      </c>
      <c r="AB21" s="380" t="str">
        <f>IF(AND(②解答入力!$D21&lt;&gt;"",②解答入力!AB21&lt;&gt;""),IF(②解答入力!$D21=②解答入力!AB21,1,0),"")</f>
        <v/>
      </c>
      <c r="AC21" s="380" t="str">
        <f>IF(AND(②解答入力!$D21&lt;&gt;"",②解答入力!AC21&lt;&gt;""),IF(②解答入力!$D21=②解答入力!AC21,1,0),"")</f>
        <v/>
      </c>
      <c r="AD21" s="380" t="str">
        <f>IF(AND(②解答入力!$D21&lt;&gt;"",②解答入力!AD21&lt;&gt;""),IF(②解答入力!$D21=②解答入力!AD21,1,0),"")</f>
        <v/>
      </c>
      <c r="AE21" s="380" t="str">
        <f>IF(AND(②解答入力!$D21&lt;&gt;"",②解答入力!AE21&lt;&gt;""),IF(②解答入力!$D21=②解答入力!AE21,1,0),"")</f>
        <v/>
      </c>
      <c r="AF21" s="380" t="str">
        <f>IF(AND(②解答入力!$D21&lt;&gt;"",②解答入力!AF21&lt;&gt;""),IF(②解答入力!$D21=②解答入力!AF21,1,0),"")</f>
        <v/>
      </c>
      <c r="AG21" s="380" t="str">
        <f>IF(AND(②解答入力!$D21&lt;&gt;"",②解答入力!AG21&lt;&gt;""),IF(②解答入力!$D21=②解答入力!AG21,1,0),"")</f>
        <v/>
      </c>
      <c r="AH21" s="380" t="str">
        <f>IF(AND(②解答入力!$D21&lt;&gt;"",②解答入力!AH21&lt;&gt;""),IF(②解答入力!$D21=②解答入力!AH21,1,0),"")</f>
        <v/>
      </c>
      <c r="AI21" s="380" t="str">
        <f>IF(AND(②解答入力!$D21&lt;&gt;"",②解答入力!AI21&lt;&gt;""),IF(②解答入力!$D21=②解答入力!AI21,1,0),"")</f>
        <v/>
      </c>
      <c r="AJ21" s="380" t="str">
        <f>IF(AND(②解答入力!$D21&lt;&gt;"",②解答入力!AJ21&lt;&gt;""),IF(②解答入力!$D21=②解答入力!AJ21,1,0),"")</f>
        <v/>
      </c>
      <c r="AK21" s="380" t="str">
        <f>IF(AND(②解答入力!$D21&lt;&gt;"",②解答入力!AK21&lt;&gt;""),IF(②解答入力!$D21=②解答入力!AK21,1,0),"")</f>
        <v/>
      </c>
      <c r="AL21" s="380" t="str">
        <f>IF(AND(②解答入力!$D21&lt;&gt;"",②解答入力!AL21&lt;&gt;""),IF(②解答入力!$D21=②解答入力!AL21,1,0),"")</f>
        <v/>
      </c>
      <c r="AM21" s="380" t="str">
        <f>IF(AND(②解答入力!$D21&lt;&gt;"",②解答入力!AM21&lt;&gt;""),IF(②解答入力!$D21=②解答入力!AM21,1,0),"")</f>
        <v/>
      </c>
      <c r="AN21" s="380" t="str">
        <f>IF(AND(②解答入力!$D21&lt;&gt;"",②解答入力!AN21&lt;&gt;""),IF(②解答入力!$D21=②解答入力!AN21,1,0),"")</f>
        <v/>
      </c>
      <c r="AO21" s="380" t="str">
        <f>IF(AND(②解答入力!$D21&lt;&gt;"",②解答入力!AO21&lt;&gt;""),IF(②解答入力!$D21=②解答入力!AO21,1,0),"")</f>
        <v/>
      </c>
      <c r="AP21" s="380" t="str">
        <f>IF(AND(②解答入力!$D21&lt;&gt;"",②解答入力!AP21&lt;&gt;""),IF(②解答入力!$D21=②解答入力!AP21,1,0),"")</f>
        <v/>
      </c>
      <c r="AQ21" s="380" t="str">
        <f>IF(AND(②解答入力!$D21&lt;&gt;"",②解答入力!AQ21&lt;&gt;""),IF(②解答入力!$D21=②解答入力!AQ21,1,0),"")</f>
        <v/>
      </c>
      <c r="AR21" s="407" t="str">
        <f>IF(AND(②解答入力!$D21&lt;&gt;"",②解答入力!AR21&lt;&gt;""),IF(②解答入力!$D21=②解答入力!AR21,1,0),"")</f>
        <v/>
      </c>
    </row>
    <row r="22" spans="1:44" ht="13.5" customHeight="1">
      <c r="A22" s="501"/>
      <c r="B22" s="783" t="s">
        <v>49</v>
      </c>
      <c r="C22" s="286">
        <v>19</v>
      </c>
      <c r="D22" s="366"/>
      <c r="E22" s="377" t="str">
        <f>IF(AND(②解答入力!$D22&lt;&gt;"",②解答入力!E22&lt;&gt;""),IF(②解答入力!$D22=②解答入力!E22,1,0),"")</f>
        <v/>
      </c>
      <c r="F22" s="378" t="str">
        <f>IF(AND(②解答入力!$D22&lt;&gt;"",②解答入力!F22&lt;&gt;""),IF(②解答入力!$D22=②解答入力!F22,1,0),"")</f>
        <v/>
      </c>
      <c r="G22" s="378" t="str">
        <f>IF(AND(②解答入力!$D22&lt;&gt;"",②解答入力!G22&lt;&gt;""),IF(②解答入力!$D22=②解答入力!G22,1,0),"")</f>
        <v/>
      </c>
      <c r="H22" s="378" t="str">
        <f>IF(AND(②解答入力!$D22&lt;&gt;"",②解答入力!H22&lt;&gt;""),IF(②解答入力!$D22=②解答入力!H22,1,0),"")</f>
        <v/>
      </c>
      <c r="I22" s="378" t="str">
        <f>IF(AND(②解答入力!$D22&lt;&gt;"",②解答入力!I22&lt;&gt;""),IF(②解答入力!$D22=②解答入力!I22,1,0),"")</f>
        <v/>
      </c>
      <c r="J22" s="378" t="str">
        <f>IF(AND(②解答入力!$D22&lt;&gt;"",②解答入力!J22&lt;&gt;""),IF(②解答入力!$D22=②解答入力!J22,1,0),"")</f>
        <v/>
      </c>
      <c r="K22" s="378" t="str">
        <f>IF(AND(②解答入力!$D22&lt;&gt;"",②解答入力!K22&lt;&gt;""),IF(②解答入力!$D22=②解答入力!K22,1,0),"")</f>
        <v/>
      </c>
      <c r="L22" s="378" t="str">
        <f>IF(AND(②解答入力!$D22&lt;&gt;"",②解答入力!L22&lt;&gt;""),IF(②解答入力!$D22=②解答入力!L22,1,0),"")</f>
        <v/>
      </c>
      <c r="M22" s="378" t="str">
        <f>IF(AND(②解答入力!$D22&lt;&gt;"",②解答入力!M22&lt;&gt;""),IF(②解答入力!$D22=②解答入力!M22,1,0),"")</f>
        <v/>
      </c>
      <c r="N22" s="378" t="str">
        <f>IF(AND(②解答入力!$D22&lt;&gt;"",②解答入力!N22&lt;&gt;""),IF(②解答入力!$D22=②解答入力!N22,1,0),"")</f>
        <v/>
      </c>
      <c r="O22" s="378" t="str">
        <f>IF(AND(②解答入力!$D22&lt;&gt;"",②解答入力!O22&lt;&gt;""),IF(②解答入力!$D22=②解答入力!O22,1,0),"")</f>
        <v/>
      </c>
      <c r="P22" s="378" t="str">
        <f>IF(AND(②解答入力!$D22&lt;&gt;"",②解答入力!P22&lt;&gt;""),IF(②解答入力!$D22=②解答入力!P22,1,0),"")</f>
        <v/>
      </c>
      <c r="Q22" s="378" t="str">
        <f>IF(AND(②解答入力!$D22&lt;&gt;"",②解答入力!Q22&lt;&gt;""),IF(②解答入力!$D22=②解答入力!Q22,1,0),"")</f>
        <v/>
      </c>
      <c r="R22" s="378" t="str">
        <f>IF(AND(②解答入力!$D22&lt;&gt;"",②解答入力!R22&lt;&gt;""),IF(②解答入力!$D22=②解答入力!R22,1,0),"")</f>
        <v/>
      </c>
      <c r="S22" s="378" t="str">
        <f>IF(AND(②解答入力!$D22&lt;&gt;"",②解答入力!S22&lt;&gt;""),IF(②解答入力!$D22=②解答入力!S22,1,0),"")</f>
        <v/>
      </c>
      <c r="T22" s="378" t="str">
        <f>IF(AND(②解答入力!$D22&lt;&gt;"",②解答入力!T22&lt;&gt;""),IF(②解答入力!$D22=②解答入力!T22,1,0),"")</f>
        <v/>
      </c>
      <c r="U22" s="378" t="str">
        <f>IF(AND(②解答入力!$D22&lt;&gt;"",②解答入力!U22&lt;&gt;""),IF(②解答入力!$D22=②解答入力!U22,1,0),"")</f>
        <v/>
      </c>
      <c r="V22" s="378" t="str">
        <f>IF(AND(②解答入力!$D22&lt;&gt;"",②解答入力!V22&lt;&gt;""),IF(②解答入力!$D22=②解答入力!V22,1,0),"")</f>
        <v/>
      </c>
      <c r="W22" s="378" t="str">
        <f>IF(AND(②解答入力!$D22&lt;&gt;"",②解答入力!W22&lt;&gt;""),IF(②解答入力!$D22=②解答入力!W22,1,0),"")</f>
        <v/>
      </c>
      <c r="X22" s="378" t="str">
        <f>IF(AND(②解答入力!$D22&lt;&gt;"",②解答入力!X22&lt;&gt;""),IF(②解答入力!$D22=②解答入力!X22,1,0),"")</f>
        <v/>
      </c>
      <c r="Y22" s="378" t="str">
        <f>IF(AND(②解答入力!$D22&lt;&gt;"",②解答入力!Y22&lt;&gt;""),IF(②解答入力!$D22=②解答入力!Y22,1,0),"")</f>
        <v/>
      </c>
      <c r="Z22" s="378" t="str">
        <f>IF(AND(②解答入力!$D22&lt;&gt;"",②解答入力!Z22&lt;&gt;""),IF(②解答入力!$D22=②解答入力!Z22,1,0),"")</f>
        <v/>
      </c>
      <c r="AA22" s="378" t="str">
        <f>IF(AND(②解答入力!$D22&lt;&gt;"",②解答入力!AA22&lt;&gt;""),IF(②解答入力!$D22=②解答入力!AA22,1,0),"")</f>
        <v/>
      </c>
      <c r="AB22" s="378" t="str">
        <f>IF(AND(②解答入力!$D22&lt;&gt;"",②解答入力!AB22&lt;&gt;""),IF(②解答入力!$D22=②解答入力!AB22,1,0),"")</f>
        <v/>
      </c>
      <c r="AC22" s="378" t="str">
        <f>IF(AND(②解答入力!$D22&lt;&gt;"",②解答入力!AC22&lt;&gt;""),IF(②解答入力!$D22=②解答入力!AC22,1,0),"")</f>
        <v/>
      </c>
      <c r="AD22" s="378" t="str">
        <f>IF(AND(②解答入力!$D22&lt;&gt;"",②解答入力!AD22&lt;&gt;""),IF(②解答入力!$D22=②解答入力!AD22,1,0),"")</f>
        <v/>
      </c>
      <c r="AE22" s="378" t="str">
        <f>IF(AND(②解答入力!$D22&lt;&gt;"",②解答入力!AE22&lt;&gt;""),IF(②解答入力!$D22=②解答入力!AE22,1,0),"")</f>
        <v/>
      </c>
      <c r="AF22" s="378" t="str">
        <f>IF(AND(②解答入力!$D22&lt;&gt;"",②解答入力!AF22&lt;&gt;""),IF(②解答入力!$D22=②解答入力!AF22,1,0),"")</f>
        <v/>
      </c>
      <c r="AG22" s="378" t="str">
        <f>IF(AND(②解答入力!$D22&lt;&gt;"",②解答入力!AG22&lt;&gt;""),IF(②解答入力!$D22=②解答入力!AG22,1,0),"")</f>
        <v/>
      </c>
      <c r="AH22" s="378" t="str">
        <f>IF(AND(②解答入力!$D22&lt;&gt;"",②解答入力!AH22&lt;&gt;""),IF(②解答入力!$D22=②解答入力!AH22,1,0),"")</f>
        <v/>
      </c>
      <c r="AI22" s="378" t="str">
        <f>IF(AND(②解答入力!$D22&lt;&gt;"",②解答入力!AI22&lt;&gt;""),IF(②解答入力!$D22=②解答入力!AI22,1,0),"")</f>
        <v/>
      </c>
      <c r="AJ22" s="378" t="str">
        <f>IF(AND(②解答入力!$D22&lt;&gt;"",②解答入力!AJ22&lt;&gt;""),IF(②解答入力!$D22=②解答入力!AJ22,1,0),"")</f>
        <v/>
      </c>
      <c r="AK22" s="378" t="str">
        <f>IF(AND(②解答入力!$D22&lt;&gt;"",②解答入力!AK22&lt;&gt;""),IF(②解答入力!$D22=②解答入力!AK22,1,0),"")</f>
        <v/>
      </c>
      <c r="AL22" s="378" t="str">
        <f>IF(AND(②解答入力!$D22&lt;&gt;"",②解答入力!AL22&lt;&gt;""),IF(②解答入力!$D22=②解答入力!AL22,1,0),"")</f>
        <v/>
      </c>
      <c r="AM22" s="378" t="str">
        <f>IF(AND(②解答入力!$D22&lt;&gt;"",②解答入力!AM22&lt;&gt;""),IF(②解答入力!$D22=②解答入力!AM22,1,0),"")</f>
        <v/>
      </c>
      <c r="AN22" s="378" t="str">
        <f>IF(AND(②解答入力!$D22&lt;&gt;"",②解答入力!AN22&lt;&gt;""),IF(②解答入力!$D22=②解答入力!AN22,1,0),"")</f>
        <v/>
      </c>
      <c r="AO22" s="378" t="str">
        <f>IF(AND(②解答入力!$D22&lt;&gt;"",②解答入力!AO22&lt;&gt;""),IF(②解答入力!$D22=②解答入力!AO22,1,0),"")</f>
        <v/>
      </c>
      <c r="AP22" s="378" t="str">
        <f>IF(AND(②解答入力!$D22&lt;&gt;"",②解答入力!AP22&lt;&gt;""),IF(②解答入力!$D22=②解答入力!AP22,1,0),"")</f>
        <v/>
      </c>
      <c r="AQ22" s="378" t="str">
        <f>IF(AND(②解答入力!$D22&lt;&gt;"",②解答入力!AQ22&lt;&gt;""),IF(②解答入力!$D22=②解答入力!AQ22,1,0),"")</f>
        <v/>
      </c>
      <c r="AR22" s="406" t="str">
        <f>IF(AND(②解答入力!$D22&lt;&gt;"",②解答入力!AR22&lt;&gt;""),IF(②解答入力!$D22=②解答入力!AR22,1,0),"")</f>
        <v/>
      </c>
    </row>
    <row r="23" spans="1:44">
      <c r="A23" s="482"/>
      <c r="B23" s="508"/>
      <c r="C23" s="103">
        <v>20</v>
      </c>
      <c r="D23" s="367"/>
      <c r="E23" s="381" t="str">
        <f>IF(AND(②解答入力!$D23&lt;&gt;"",②解答入力!E23&lt;&gt;""),IF(②解答入力!$D23=②解答入力!E23,1,0),"")</f>
        <v/>
      </c>
      <c r="F23" s="382" t="str">
        <f>IF(AND(②解答入力!$D23&lt;&gt;"",②解答入力!F23&lt;&gt;""),IF(②解答入力!$D23=②解答入力!F23,1,0),"")</f>
        <v/>
      </c>
      <c r="G23" s="382" t="str">
        <f>IF(AND(②解答入力!$D23&lt;&gt;"",②解答入力!G23&lt;&gt;""),IF(②解答入力!$D23=②解答入力!G23,1,0),"")</f>
        <v/>
      </c>
      <c r="H23" s="382" t="str">
        <f>IF(AND(②解答入力!$D23&lt;&gt;"",②解答入力!H23&lt;&gt;""),IF(②解答入力!$D23=②解答入力!H23,1,0),"")</f>
        <v/>
      </c>
      <c r="I23" s="382" t="str">
        <f>IF(AND(②解答入力!$D23&lt;&gt;"",②解答入力!I23&lt;&gt;""),IF(②解答入力!$D23=②解答入力!I23,1,0),"")</f>
        <v/>
      </c>
      <c r="J23" s="382" t="str">
        <f>IF(AND(②解答入力!$D23&lt;&gt;"",②解答入力!J23&lt;&gt;""),IF(②解答入力!$D23=②解答入力!J23,1,0),"")</f>
        <v/>
      </c>
      <c r="K23" s="382" t="str">
        <f>IF(AND(②解答入力!$D23&lt;&gt;"",②解答入力!K23&lt;&gt;""),IF(②解答入力!$D23=②解答入力!K23,1,0),"")</f>
        <v/>
      </c>
      <c r="L23" s="382" t="str">
        <f>IF(AND(②解答入力!$D23&lt;&gt;"",②解答入力!L23&lt;&gt;""),IF(②解答入力!$D23=②解答入力!L23,1,0),"")</f>
        <v/>
      </c>
      <c r="M23" s="382" t="str">
        <f>IF(AND(②解答入力!$D23&lt;&gt;"",②解答入力!M23&lt;&gt;""),IF(②解答入力!$D23=②解答入力!M23,1,0),"")</f>
        <v/>
      </c>
      <c r="N23" s="382" t="str">
        <f>IF(AND(②解答入力!$D23&lt;&gt;"",②解答入力!N23&lt;&gt;""),IF(②解答入力!$D23=②解答入力!N23,1,0),"")</f>
        <v/>
      </c>
      <c r="O23" s="382" t="str">
        <f>IF(AND(②解答入力!$D23&lt;&gt;"",②解答入力!O23&lt;&gt;""),IF(②解答入力!$D23=②解答入力!O23,1,0),"")</f>
        <v/>
      </c>
      <c r="P23" s="382" t="str">
        <f>IF(AND(②解答入力!$D23&lt;&gt;"",②解答入力!P23&lt;&gt;""),IF(②解答入力!$D23=②解答入力!P23,1,0),"")</f>
        <v/>
      </c>
      <c r="Q23" s="382" t="str">
        <f>IF(AND(②解答入力!$D23&lt;&gt;"",②解答入力!Q23&lt;&gt;""),IF(②解答入力!$D23=②解答入力!Q23,1,0),"")</f>
        <v/>
      </c>
      <c r="R23" s="382" t="str">
        <f>IF(AND(②解答入力!$D23&lt;&gt;"",②解答入力!R23&lt;&gt;""),IF(②解答入力!$D23=②解答入力!R23,1,0),"")</f>
        <v/>
      </c>
      <c r="S23" s="382" t="str">
        <f>IF(AND(②解答入力!$D23&lt;&gt;"",②解答入力!S23&lt;&gt;""),IF(②解答入力!$D23=②解答入力!S23,1,0),"")</f>
        <v/>
      </c>
      <c r="T23" s="382" t="str">
        <f>IF(AND(②解答入力!$D23&lt;&gt;"",②解答入力!T23&lt;&gt;""),IF(②解答入力!$D23=②解答入力!T23,1,0),"")</f>
        <v/>
      </c>
      <c r="U23" s="382" t="str">
        <f>IF(AND(②解答入力!$D23&lt;&gt;"",②解答入力!U23&lt;&gt;""),IF(②解答入力!$D23=②解答入力!U23,1,0),"")</f>
        <v/>
      </c>
      <c r="V23" s="382" t="str">
        <f>IF(AND(②解答入力!$D23&lt;&gt;"",②解答入力!V23&lt;&gt;""),IF(②解答入力!$D23=②解答入力!V23,1,0),"")</f>
        <v/>
      </c>
      <c r="W23" s="382" t="str">
        <f>IF(AND(②解答入力!$D23&lt;&gt;"",②解答入力!W23&lt;&gt;""),IF(②解答入力!$D23=②解答入力!W23,1,0),"")</f>
        <v/>
      </c>
      <c r="X23" s="382" t="str">
        <f>IF(AND(②解答入力!$D23&lt;&gt;"",②解答入力!X23&lt;&gt;""),IF(②解答入力!$D23=②解答入力!X23,1,0),"")</f>
        <v/>
      </c>
      <c r="Y23" s="382" t="str">
        <f>IF(AND(②解答入力!$D23&lt;&gt;"",②解答入力!Y23&lt;&gt;""),IF(②解答入力!$D23=②解答入力!Y23,1,0),"")</f>
        <v/>
      </c>
      <c r="Z23" s="382" t="str">
        <f>IF(AND(②解答入力!$D23&lt;&gt;"",②解答入力!Z23&lt;&gt;""),IF(②解答入力!$D23=②解答入力!Z23,1,0),"")</f>
        <v/>
      </c>
      <c r="AA23" s="382" t="str">
        <f>IF(AND(②解答入力!$D23&lt;&gt;"",②解答入力!AA23&lt;&gt;""),IF(②解答入力!$D23=②解答入力!AA23,1,0),"")</f>
        <v/>
      </c>
      <c r="AB23" s="382" t="str">
        <f>IF(AND(②解答入力!$D23&lt;&gt;"",②解答入力!AB23&lt;&gt;""),IF(②解答入力!$D23=②解答入力!AB23,1,0),"")</f>
        <v/>
      </c>
      <c r="AC23" s="382" t="str">
        <f>IF(AND(②解答入力!$D23&lt;&gt;"",②解答入力!AC23&lt;&gt;""),IF(②解答入力!$D23=②解答入力!AC23,1,0),"")</f>
        <v/>
      </c>
      <c r="AD23" s="382" t="str">
        <f>IF(AND(②解答入力!$D23&lt;&gt;"",②解答入力!AD23&lt;&gt;""),IF(②解答入力!$D23=②解答入力!AD23,1,0),"")</f>
        <v/>
      </c>
      <c r="AE23" s="382" t="str">
        <f>IF(AND(②解答入力!$D23&lt;&gt;"",②解答入力!AE23&lt;&gt;""),IF(②解答入力!$D23=②解答入力!AE23,1,0),"")</f>
        <v/>
      </c>
      <c r="AF23" s="382" t="str">
        <f>IF(AND(②解答入力!$D23&lt;&gt;"",②解答入力!AF23&lt;&gt;""),IF(②解答入力!$D23=②解答入力!AF23,1,0),"")</f>
        <v/>
      </c>
      <c r="AG23" s="382" t="str">
        <f>IF(AND(②解答入力!$D23&lt;&gt;"",②解答入力!AG23&lt;&gt;""),IF(②解答入力!$D23=②解答入力!AG23,1,0),"")</f>
        <v/>
      </c>
      <c r="AH23" s="382" t="str">
        <f>IF(AND(②解答入力!$D23&lt;&gt;"",②解答入力!AH23&lt;&gt;""),IF(②解答入力!$D23=②解答入力!AH23,1,0),"")</f>
        <v/>
      </c>
      <c r="AI23" s="382" t="str">
        <f>IF(AND(②解答入力!$D23&lt;&gt;"",②解答入力!AI23&lt;&gt;""),IF(②解答入力!$D23=②解答入力!AI23,1,0),"")</f>
        <v/>
      </c>
      <c r="AJ23" s="382" t="str">
        <f>IF(AND(②解答入力!$D23&lt;&gt;"",②解答入力!AJ23&lt;&gt;""),IF(②解答入力!$D23=②解答入力!AJ23,1,0),"")</f>
        <v/>
      </c>
      <c r="AK23" s="382" t="str">
        <f>IF(AND(②解答入力!$D23&lt;&gt;"",②解答入力!AK23&lt;&gt;""),IF(②解答入力!$D23=②解答入力!AK23,1,0),"")</f>
        <v/>
      </c>
      <c r="AL23" s="382" t="str">
        <f>IF(AND(②解答入力!$D23&lt;&gt;"",②解答入力!AL23&lt;&gt;""),IF(②解答入力!$D23=②解答入力!AL23,1,0),"")</f>
        <v/>
      </c>
      <c r="AM23" s="382" t="str">
        <f>IF(AND(②解答入力!$D23&lt;&gt;"",②解答入力!AM23&lt;&gt;""),IF(②解答入力!$D23=②解答入力!AM23,1,0),"")</f>
        <v/>
      </c>
      <c r="AN23" s="382" t="str">
        <f>IF(AND(②解答入力!$D23&lt;&gt;"",②解答入力!AN23&lt;&gt;""),IF(②解答入力!$D23=②解答入力!AN23,1,0),"")</f>
        <v/>
      </c>
      <c r="AO23" s="382" t="str">
        <f>IF(AND(②解答入力!$D23&lt;&gt;"",②解答入力!AO23&lt;&gt;""),IF(②解答入力!$D23=②解答入力!AO23,1,0),"")</f>
        <v/>
      </c>
      <c r="AP23" s="382" t="str">
        <f>IF(AND(②解答入力!$D23&lt;&gt;"",②解答入力!AP23&lt;&gt;""),IF(②解答入力!$D23=②解答入力!AP23,1,0),"")</f>
        <v/>
      </c>
      <c r="AQ23" s="382" t="str">
        <f>IF(AND(②解答入力!$D23&lt;&gt;"",②解答入力!AQ23&lt;&gt;""),IF(②解答入力!$D23=②解答入力!AQ23,1,0),"")</f>
        <v/>
      </c>
      <c r="AR23" s="408" t="str">
        <f>IF(AND(②解答入力!$D23&lt;&gt;"",②解答入力!AR23&lt;&gt;""),IF(②解答入力!$D23=②解答入力!AR23,1,0),"")</f>
        <v/>
      </c>
    </row>
    <row r="24" spans="1:44">
      <c r="A24" s="482"/>
      <c r="B24" s="508"/>
      <c r="C24" s="103">
        <v>21</v>
      </c>
      <c r="D24" s="367"/>
      <c r="E24" s="381" t="str">
        <f>IF(AND(②解答入力!$D24&lt;&gt;"",②解答入力!E24&lt;&gt;""),IF(②解答入力!$D24=②解答入力!E24,1,0),"")</f>
        <v/>
      </c>
      <c r="F24" s="382" t="str">
        <f>IF(AND(②解答入力!$D24&lt;&gt;"",②解答入力!F24&lt;&gt;""),IF(②解答入力!$D24=②解答入力!F24,1,0),"")</f>
        <v/>
      </c>
      <c r="G24" s="382" t="str">
        <f>IF(AND(②解答入力!$D24&lt;&gt;"",②解答入力!G24&lt;&gt;""),IF(②解答入力!$D24=②解答入力!G24,1,0),"")</f>
        <v/>
      </c>
      <c r="H24" s="382" t="str">
        <f>IF(AND(②解答入力!$D24&lt;&gt;"",②解答入力!H24&lt;&gt;""),IF(②解答入力!$D24=②解答入力!H24,1,0),"")</f>
        <v/>
      </c>
      <c r="I24" s="382" t="str">
        <f>IF(AND(②解答入力!$D24&lt;&gt;"",②解答入力!I24&lt;&gt;""),IF(②解答入力!$D24=②解答入力!I24,1,0),"")</f>
        <v/>
      </c>
      <c r="J24" s="382" t="str">
        <f>IF(AND(②解答入力!$D24&lt;&gt;"",②解答入力!J24&lt;&gt;""),IF(②解答入力!$D24=②解答入力!J24,1,0),"")</f>
        <v/>
      </c>
      <c r="K24" s="382" t="str">
        <f>IF(AND(②解答入力!$D24&lt;&gt;"",②解答入力!K24&lt;&gt;""),IF(②解答入力!$D24=②解答入力!K24,1,0),"")</f>
        <v/>
      </c>
      <c r="L24" s="382" t="str">
        <f>IF(AND(②解答入力!$D24&lt;&gt;"",②解答入力!L24&lt;&gt;""),IF(②解答入力!$D24=②解答入力!L24,1,0),"")</f>
        <v/>
      </c>
      <c r="M24" s="382" t="str">
        <f>IF(AND(②解答入力!$D24&lt;&gt;"",②解答入力!M24&lt;&gt;""),IF(②解答入力!$D24=②解答入力!M24,1,0),"")</f>
        <v/>
      </c>
      <c r="N24" s="382" t="str">
        <f>IF(AND(②解答入力!$D24&lt;&gt;"",②解答入力!N24&lt;&gt;""),IF(②解答入力!$D24=②解答入力!N24,1,0),"")</f>
        <v/>
      </c>
      <c r="O24" s="382" t="str">
        <f>IF(AND(②解答入力!$D24&lt;&gt;"",②解答入力!O24&lt;&gt;""),IF(②解答入力!$D24=②解答入力!O24,1,0),"")</f>
        <v/>
      </c>
      <c r="P24" s="382" t="str">
        <f>IF(AND(②解答入力!$D24&lt;&gt;"",②解答入力!P24&lt;&gt;""),IF(②解答入力!$D24=②解答入力!P24,1,0),"")</f>
        <v/>
      </c>
      <c r="Q24" s="382" t="str">
        <f>IF(AND(②解答入力!$D24&lt;&gt;"",②解答入力!Q24&lt;&gt;""),IF(②解答入力!$D24=②解答入力!Q24,1,0),"")</f>
        <v/>
      </c>
      <c r="R24" s="382" t="str">
        <f>IF(AND(②解答入力!$D24&lt;&gt;"",②解答入力!R24&lt;&gt;""),IF(②解答入力!$D24=②解答入力!R24,1,0),"")</f>
        <v/>
      </c>
      <c r="S24" s="382" t="str">
        <f>IF(AND(②解答入力!$D24&lt;&gt;"",②解答入力!S24&lt;&gt;""),IF(②解答入力!$D24=②解答入力!S24,1,0),"")</f>
        <v/>
      </c>
      <c r="T24" s="382" t="str">
        <f>IF(AND(②解答入力!$D24&lt;&gt;"",②解答入力!T24&lt;&gt;""),IF(②解答入力!$D24=②解答入力!T24,1,0),"")</f>
        <v/>
      </c>
      <c r="U24" s="382" t="str">
        <f>IF(AND(②解答入力!$D24&lt;&gt;"",②解答入力!U24&lt;&gt;""),IF(②解答入力!$D24=②解答入力!U24,1,0),"")</f>
        <v/>
      </c>
      <c r="V24" s="382" t="str">
        <f>IF(AND(②解答入力!$D24&lt;&gt;"",②解答入力!V24&lt;&gt;""),IF(②解答入力!$D24=②解答入力!V24,1,0),"")</f>
        <v/>
      </c>
      <c r="W24" s="382" t="str">
        <f>IF(AND(②解答入力!$D24&lt;&gt;"",②解答入力!W24&lt;&gt;""),IF(②解答入力!$D24=②解答入力!W24,1,0),"")</f>
        <v/>
      </c>
      <c r="X24" s="382" t="str">
        <f>IF(AND(②解答入力!$D24&lt;&gt;"",②解答入力!X24&lt;&gt;""),IF(②解答入力!$D24=②解答入力!X24,1,0),"")</f>
        <v/>
      </c>
      <c r="Y24" s="382" t="str">
        <f>IF(AND(②解答入力!$D24&lt;&gt;"",②解答入力!Y24&lt;&gt;""),IF(②解答入力!$D24=②解答入力!Y24,1,0),"")</f>
        <v/>
      </c>
      <c r="Z24" s="382" t="str">
        <f>IF(AND(②解答入力!$D24&lt;&gt;"",②解答入力!Z24&lt;&gt;""),IF(②解答入力!$D24=②解答入力!Z24,1,0),"")</f>
        <v/>
      </c>
      <c r="AA24" s="382" t="str">
        <f>IF(AND(②解答入力!$D24&lt;&gt;"",②解答入力!AA24&lt;&gt;""),IF(②解答入力!$D24=②解答入力!AA24,1,0),"")</f>
        <v/>
      </c>
      <c r="AB24" s="382" t="str">
        <f>IF(AND(②解答入力!$D24&lt;&gt;"",②解答入力!AB24&lt;&gt;""),IF(②解答入力!$D24=②解答入力!AB24,1,0),"")</f>
        <v/>
      </c>
      <c r="AC24" s="382" t="str">
        <f>IF(AND(②解答入力!$D24&lt;&gt;"",②解答入力!AC24&lt;&gt;""),IF(②解答入力!$D24=②解答入力!AC24,1,0),"")</f>
        <v/>
      </c>
      <c r="AD24" s="382" t="str">
        <f>IF(AND(②解答入力!$D24&lt;&gt;"",②解答入力!AD24&lt;&gt;""),IF(②解答入力!$D24=②解答入力!AD24,1,0),"")</f>
        <v/>
      </c>
      <c r="AE24" s="382" t="str">
        <f>IF(AND(②解答入力!$D24&lt;&gt;"",②解答入力!AE24&lt;&gt;""),IF(②解答入力!$D24=②解答入力!AE24,1,0),"")</f>
        <v/>
      </c>
      <c r="AF24" s="382" t="str">
        <f>IF(AND(②解答入力!$D24&lt;&gt;"",②解答入力!AF24&lt;&gt;""),IF(②解答入力!$D24=②解答入力!AF24,1,0),"")</f>
        <v/>
      </c>
      <c r="AG24" s="382" t="str">
        <f>IF(AND(②解答入力!$D24&lt;&gt;"",②解答入力!AG24&lt;&gt;""),IF(②解答入力!$D24=②解答入力!AG24,1,0),"")</f>
        <v/>
      </c>
      <c r="AH24" s="382" t="str">
        <f>IF(AND(②解答入力!$D24&lt;&gt;"",②解答入力!AH24&lt;&gt;""),IF(②解答入力!$D24=②解答入力!AH24,1,0),"")</f>
        <v/>
      </c>
      <c r="AI24" s="382" t="str">
        <f>IF(AND(②解答入力!$D24&lt;&gt;"",②解答入力!AI24&lt;&gt;""),IF(②解答入力!$D24=②解答入力!AI24,1,0),"")</f>
        <v/>
      </c>
      <c r="AJ24" s="382" t="str">
        <f>IF(AND(②解答入力!$D24&lt;&gt;"",②解答入力!AJ24&lt;&gt;""),IF(②解答入力!$D24=②解答入力!AJ24,1,0),"")</f>
        <v/>
      </c>
      <c r="AK24" s="382" t="str">
        <f>IF(AND(②解答入力!$D24&lt;&gt;"",②解答入力!AK24&lt;&gt;""),IF(②解答入力!$D24=②解答入力!AK24,1,0),"")</f>
        <v/>
      </c>
      <c r="AL24" s="382" t="str">
        <f>IF(AND(②解答入力!$D24&lt;&gt;"",②解答入力!AL24&lt;&gt;""),IF(②解答入力!$D24=②解答入力!AL24,1,0),"")</f>
        <v/>
      </c>
      <c r="AM24" s="382" t="str">
        <f>IF(AND(②解答入力!$D24&lt;&gt;"",②解答入力!AM24&lt;&gt;""),IF(②解答入力!$D24=②解答入力!AM24,1,0),"")</f>
        <v/>
      </c>
      <c r="AN24" s="382" t="str">
        <f>IF(AND(②解答入力!$D24&lt;&gt;"",②解答入力!AN24&lt;&gt;""),IF(②解答入力!$D24=②解答入力!AN24,1,0),"")</f>
        <v/>
      </c>
      <c r="AO24" s="382" t="str">
        <f>IF(AND(②解答入力!$D24&lt;&gt;"",②解答入力!AO24&lt;&gt;""),IF(②解答入力!$D24=②解答入力!AO24,1,0),"")</f>
        <v/>
      </c>
      <c r="AP24" s="382" t="str">
        <f>IF(AND(②解答入力!$D24&lt;&gt;"",②解答入力!AP24&lt;&gt;""),IF(②解答入力!$D24=②解答入力!AP24,1,0),"")</f>
        <v/>
      </c>
      <c r="AQ24" s="382" t="str">
        <f>IF(AND(②解答入力!$D24&lt;&gt;"",②解答入力!AQ24&lt;&gt;""),IF(②解答入力!$D24=②解答入力!AQ24,1,0),"")</f>
        <v/>
      </c>
      <c r="AR24" s="408" t="str">
        <f>IF(AND(②解答入力!$D24&lt;&gt;"",②解答入力!AR24&lt;&gt;""),IF(②解答入力!$D24=②解答入力!AR24,1,0),"")</f>
        <v/>
      </c>
    </row>
    <row r="25" spans="1:44">
      <c r="A25" s="482"/>
      <c r="B25" s="508"/>
      <c r="C25" s="103">
        <v>22</v>
      </c>
      <c r="D25" s="367"/>
      <c r="E25" s="381" t="str">
        <f>IF(AND(②解答入力!$D25&lt;&gt;"",②解答入力!E25&lt;&gt;""),IF(②解答入力!$D25=②解答入力!E25,1,0),"")</f>
        <v/>
      </c>
      <c r="F25" s="382" t="str">
        <f>IF(AND(②解答入力!$D25&lt;&gt;"",②解答入力!F25&lt;&gt;""),IF(②解答入力!$D25=②解答入力!F25,1,0),"")</f>
        <v/>
      </c>
      <c r="G25" s="382" t="str">
        <f>IF(AND(②解答入力!$D25&lt;&gt;"",②解答入力!G25&lt;&gt;""),IF(②解答入力!$D25=②解答入力!G25,1,0),"")</f>
        <v/>
      </c>
      <c r="H25" s="382" t="str">
        <f>IF(AND(②解答入力!$D25&lt;&gt;"",②解答入力!H25&lt;&gt;""),IF(②解答入力!$D25=②解答入力!H25,1,0),"")</f>
        <v/>
      </c>
      <c r="I25" s="382" t="str">
        <f>IF(AND(②解答入力!$D25&lt;&gt;"",②解答入力!I25&lt;&gt;""),IF(②解答入力!$D25=②解答入力!I25,1,0),"")</f>
        <v/>
      </c>
      <c r="J25" s="382" t="str">
        <f>IF(AND(②解答入力!$D25&lt;&gt;"",②解答入力!J25&lt;&gt;""),IF(②解答入力!$D25=②解答入力!J25,1,0),"")</f>
        <v/>
      </c>
      <c r="K25" s="382" t="str">
        <f>IF(AND(②解答入力!$D25&lt;&gt;"",②解答入力!K25&lt;&gt;""),IF(②解答入力!$D25=②解答入力!K25,1,0),"")</f>
        <v/>
      </c>
      <c r="L25" s="382" t="str">
        <f>IF(AND(②解答入力!$D25&lt;&gt;"",②解答入力!L25&lt;&gt;""),IF(②解答入力!$D25=②解答入力!L25,1,0),"")</f>
        <v/>
      </c>
      <c r="M25" s="382" t="str">
        <f>IF(AND(②解答入力!$D25&lt;&gt;"",②解答入力!M25&lt;&gt;""),IF(②解答入力!$D25=②解答入力!M25,1,0),"")</f>
        <v/>
      </c>
      <c r="N25" s="382" t="str">
        <f>IF(AND(②解答入力!$D25&lt;&gt;"",②解答入力!N25&lt;&gt;""),IF(②解答入力!$D25=②解答入力!N25,1,0),"")</f>
        <v/>
      </c>
      <c r="O25" s="382" t="str">
        <f>IF(AND(②解答入力!$D25&lt;&gt;"",②解答入力!O25&lt;&gt;""),IF(②解答入力!$D25=②解答入力!O25,1,0),"")</f>
        <v/>
      </c>
      <c r="P25" s="382" t="str">
        <f>IF(AND(②解答入力!$D25&lt;&gt;"",②解答入力!P25&lt;&gt;""),IF(②解答入力!$D25=②解答入力!P25,1,0),"")</f>
        <v/>
      </c>
      <c r="Q25" s="382" t="str">
        <f>IF(AND(②解答入力!$D25&lt;&gt;"",②解答入力!Q25&lt;&gt;""),IF(②解答入力!$D25=②解答入力!Q25,1,0),"")</f>
        <v/>
      </c>
      <c r="R25" s="382" t="str">
        <f>IF(AND(②解答入力!$D25&lt;&gt;"",②解答入力!R25&lt;&gt;""),IF(②解答入力!$D25=②解答入力!R25,1,0),"")</f>
        <v/>
      </c>
      <c r="S25" s="382" t="str">
        <f>IF(AND(②解答入力!$D25&lt;&gt;"",②解答入力!S25&lt;&gt;""),IF(②解答入力!$D25=②解答入力!S25,1,0),"")</f>
        <v/>
      </c>
      <c r="T25" s="382" t="str">
        <f>IF(AND(②解答入力!$D25&lt;&gt;"",②解答入力!T25&lt;&gt;""),IF(②解答入力!$D25=②解答入力!T25,1,0),"")</f>
        <v/>
      </c>
      <c r="U25" s="382" t="str">
        <f>IF(AND(②解答入力!$D25&lt;&gt;"",②解答入力!U25&lt;&gt;""),IF(②解答入力!$D25=②解答入力!U25,1,0),"")</f>
        <v/>
      </c>
      <c r="V25" s="382" t="str">
        <f>IF(AND(②解答入力!$D25&lt;&gt;"",②解答入力!V25&lt;&gt;""),IF(②解答入力!$D25=②解答入力!V25,1,0),"")</f>
        <v/>
      </c>
      <c r="W25" s="382" t="str">
        <f>IF(AND(②解答入力!$D25&lt;&gt;"",②解答入力!W25&lt;&gt;""),IF(②解答入力!$D25=②解答入力!W25,1,0),"")</f>
        <v/>
      </c>
      <c r="X25" s="382" t="str">
        <f>IF(AND(②解答入力!$D25&lt;&gt;"",②解答入力!X25&lt;&gt;""),IF(②解答入力!$D25=②解答入力!X25,1,0),"")</f>
        <v/>
      </c>
      <c r="Y25" s="382" t="str">
        <f>IF(AND(②解答入力!$D25&lt;&gt;"",②解答入力!Y25&lt;&gt;""),IF(②解答入力!$D25=②解答入力!Y25,1,0),"")</f>
        <v/>
      </c>
      <c r="Z25" s="382" t="str">
        <f>IF(AND(②解答入力!$D25&lt;&gt;"",②解答入力!Z25&lt;&gt;""),IF(②解答入力!$D25=②解答入力!Z25,1,0),"")</f>
        <v/>
      </c>
      <c r="AA25" s="382" t="str">
        <f>IF(AND(②解答入力!$D25&lt;&gt;"",②解答入力!AA25&lt;&gt;""),IF(②解答入力!$D25=②解答入力!AA25,1,0),"")</f>
        <v/>
      </c>
      <c r="AB25" s="382" t="str">
        <f>IF(AND(②解答入力!$D25&lt;&gt;"",②解答入力!AB25&lt;&gt;""),IF(②解答入力!$D25=②解答入力!AB25,1,0),"")</f>
        <v/>
      </c>
      <c r="AC25" s="382" t="str">
        <f>IF(AND(②解答入力!$D25&lt;&gt;"",②解答入力!AC25&lt;&gt;""),IF(②解答入力!$D25=②解答入力!AC25,1,0),"")</f>
        <v/>
      </c>
      <c r="AD25" s="382" t="str">
        <f>IF(AND(②解答入力!$D25&lt;&gt;"",②解答入力!AD25&lt;&gt;""),IF(②解答入力!$D25=②解答入力!AD25,1,0),"")</f>
        <v/>
      </c>
      <c r="AE25" s="382" t="str">
        <f>IF(AND(②解答入力!$D25&lt;&gt;"",②解答入力!AE25&lt;&gt;""),IF(②解答入力!$D25=②解答入力!AE25,1,0),"")</f>
        <v/>
      </c>
      <c r="AF25" s="382" t="str">
        <f>IF(AND(②解答入力!$D25&lt;&gt;"",②解答入力!AF25&lt;&gt;""),IF(②解答入力!$D25=②解答入力!AF25,1,0),"")</f>
        <v/>
      </c>
      <c r="AG25" s="382" t="str">
        <f>IF(AND(②解答入力!$D25&lt;&gt;"",②解答入力!AG25&lt;&gt;""),IF(②解答入力!$D25=②解答入力!AG25,1,0),"")</f>
        <v/>
      </c>
      <c r="AH25" s="382" t="str">
        <f>IF(AND(②解答入力!$D25&lt;&gt;"",②解答入力!AH25&lt;&gt;""),IF(②解答入力!$D25=②解答入力!AH25,1,0),"")</f>
        <v/>
      </c>
      <c r="AI25" s="382" t="str">
        <f>IF(AND(②解答入力!$D25&lt;&gt;"",②解答入力!AI25&lt;&gt;""),IF(②解答入力!$D25=②解答入力!AI25,1,0),"")</f>
        <v/>
      </c>
      <c r="AJ25" s="382" t="str">
        <f>IF(AND(②解答入力!$D25&lt;&gt;"",②解答入力!AJ25&lt;&gt;""),IF(②解答入力!$D25=②解答入力!AJ25,1,0),"")</f>
        <v/>
      </c>
      <c r="AK25" s="382" t="str">
        <f>IF(AND(②解答入力!$D25&lt;&gt;"",②解答入力!AK25&lt;&gt;""),IF(②解答入力!$D25=②解答入力!AK25,1,0),"")</f>
        <v/>
      </c>
      <c r="AL25" s="382" t="str">
        <f>IF(AND(②解答入力!$D25&lt;&gt;"",②解答入力!AL25&lt;&gt;""),IF(②解答入力!$D25=②解答入力!AL25,1,0),"")</f>
        <v/>
      </c>
      <c r="AM25" s="382" t="str">
        <f>IF(AND(②解答入力!$D25&lt;&gt;"",②解答入力!AM25&lt;&gt;""),IF(②解答入力!$D25=②解答入力!AM25,1,0),"")</f>
        <v/>
      </c>
      <c r="AN25" s="382" t="str">
        <f>IF(AND(②解答入力!$D25&lt;&gt;"",②解答入力!AN25&lt;&gt;""),IF(②解答入力!$D25=②解答入力!AN25,1,0),"")</f>
        <v/>
      </c>
      <c r="AO25" s="382" t="str">
        <f>IF(AND(②解答入力!$D25&lt;&gt;"",②解答入力!AO25&lt;&gt;""),IF(②解答入力!$D25=②解答入力!AO25,1,0),"")</f>
        <v/>
      </c>
      <c r="AP25" s="382" t="str">
        <f>IF(AND(②解答入力!$D25&lt;&gt;"",②解答入力!AP25&lt;&gt;""),IF(②解答入力!$D25=②解答入力!AP25,1,0),"")</f>
        <v/>
      </c>
      <c r="AQ25" s="382" t="str">
        <f>IF(AND(②解答入力!$D25&lt;&gt;"",②解答入力!AQ25&lt;&gt;""),IF(②解答入力!$D25=②解答入力!AQ25,1,0),"")</f>
        <v/>
      </c>
      <c r="AR25" s="408" t="str">
        <f>IF(AND(②解答入力!$D25&lt;&gt;"",②解答入力!AR25&lt;&gt;""),IF(②解答入力!$D25=②解答入力!AR25,1,0),"")</f>
        <v/>
      </c>
    </row>
    <row r="26" spans="1:44">
      <c r="A26" s="482"/>
      <c r="B26" s="508"/>
      <c r="C26" s="103">
        <v>23</v>
      </c>
      <c r="D26" s="367"/>
      <c r="E26" s="381" t="str">
        <f>IF(AND(②解答入力!$D26&lt;&gt;"",②解答入力!E26&lt;&gt;""),IF(②解答入力!$D26=②解答入力!E26,1,0),"")</f>
        <v/>
      </c>
      <c r="F26" s="382" t="str">
        <f>IF(AND(②解答入力!$D26&lt;&gt;"",②解答入力!F26&lt;&gt;""),IF(②解答入力!$D26=②解答入力!F26,1,0),"")</f>
        <v/>
      </c>
      <c r="G26" s="382" t="str">
        <f>IF(AND(②解答入力!$D26&lt;&gt;"",②解答入力!G26&lt;&gt;""),IF(②解答入力!$D26=②解答入力!G26,1,0),"")</f>
        <v/>
      </c>
      <c r="H26" s="382" t="str">
        <f>IF(AND(②解答入力!$D26&lt;&gt;"",②解答入力!H26&lt;&gt;""),IF(②解答入力!$D26=②解答入力!H26,1,0),"")</f>
        <v/>
      </c>
      <c r="I26" s="382" t="str">
        <f>IF(AND(②解答入力!$D26&lt;&gt;"",②解答入力!I26&lt;&gt;""),IF(②解答入力!$D26=②解答入力!I26,1,0),"")</f>
        <v/>
      </c>
      <c r="J26" s="382" t="str">
        <f>IF(AND(②解答入力!$D26&lt;&gt;"",②解答入力!J26&lt;&gt;""),IF(②解答入力!$D26=②解答入力!J26,1,0),"")</f>
        <v/>
      </c>
      <c r="K26" s="382" t="str">
        <f>IF(AND(②解答入力!$D26&lt;&gt;"",②解答入力!K26&lt;&gt;""),IF(②解答入力!$D26=②解答入力!K26,1,0),"")</f>
        <v/>
      </c>
      <c r="L26" s="382" t="str">
        <f>IF(AND(②解答入力!$D26&lt;&gt;"",②解答入力!L26&lt;&gt;""),IF(②解答入力!$D26=②解答入力!L26,1,0),"")</f>
        <v/>
      </c>
      <c r="M26" s="382" t="str">
        <f>IF(AND(②解答入力!$D26&lt;&gt;"",②解答入力!M26&lt;&gt;""),IF(②解答入力!$D26=②解答入力!M26,1,0),"")</f>
        <v/>
      </c>
      <c r="N26" s="382" t="str">
        <f>IF(AND(②解答入力!$D26&lt;&gt;"",②解答入力!N26&lt;&gt;""),IF(②解答入力!$D26=②解答入力!N26,1,0),"")</f>
        <v/>
      </c>
      <c r="O26" s="382" t="str">
        <f>IF(AND(②解答入力!$D26&lt;&gt;"",②解答入力!O26&lt;&gt;""),IF(②解答入力!$D26=②解答入力!O26,1,0),"")</f>
        <v/>
      </c>
      <c r="P26" s="382" t="str">
        <f>IF(AND(②解答入力!$D26&lt;&gt;"",②解答入力!P26&lt;&gt;""),IF(②解答入力!$D26=②解答入力!P26,1,0),"")</f>
        <v/>
      </c>
      <c r="Q26" s="382" t="str">
        <f>IF(AND(②解答入力!$D26&lt;&gt;"",②解答入力!Q26&lt;&gt;""),IF(②解答入力!$D26=②解答入力!Q26,1,0),"")</f>
        <v/>
      </c>
      <c r="R26" s="382" t="str">
        <f>IF(AND(②解答入力!$D26&lt;&gt;"",②解答入力!R26&lt;&gt;""),IF(②解答入力!$D26=②解答入力!R26,1,0),"")</f>
        <v/>
      </c>
      <c r="S26" s="382" t="str">
        <f>IF(AND(②解答入力!$D26&lt;&gt;"",②解答入力!S26&lt;&gt;""),IF(②解答入力!$D26=②解答入力!S26,1,0),"")</f>
        <v/>
      </c>
      <c r="T26" s="382" t="str">
        <f>IF(AND(②解答入力!$D26&lt;&gt;"",②解答入力!T26&lt;&gt;""),IF(②解答入力!$D26=②解答入力!T26,1,0),"")</f>
        <v/>
      </c>
      <c r="U26" s="382" t="str">
        <f>IF(AND(②解答入力!$D26&lt;&gt;"",②解答入力!U26&lt;&gt;""),IF(②解答入力!$D26=②解答入力!U26,1,0),"")</f>
        <v/>
      </c>
      <c r="V26" s="382" t="str">
        <f>IF(AND(②解答入力!$D26&lt;&gt;"",②解答入力!V26&lt;&gt;""),IF(②解答入力!$D26=②解答入力!V26,1,0),"")</f>
        <v/>
      </c>
      <c r="W26" s="382" t="str">
        <f>IF(AND(②解答入力!$D26&lt;&gt;"",②解答入力!W26&lt;&gt;""),IF(②解答入力!$D26=②解答入力!W26,1,0),"")</f>
        <v/>
      </c>
      <c r="X26" s="382" t="str">
        <f>IF(AND(②解答入力!$D26&lt;&gt;"",②解答入力!X26&lt;&gt;""),IF(②解答入力!$D26=②解答入力!X26,1,0),"")</f>
        <v/>
      </c>
      <c r="Y26" s="382" t="str">
        <f>IF(AND(②解答入力!$D26&lt;&gt;"",②解答入力!Y26&lt;&gt;""),IF(②解答入力!$D26=②解答入力!Y26,1,0),"")</f>
        <v/>
      </c>
      <c r="Z26" s="382" t="str">
        <f>IF(AND(②解答入力!$D26&lt;&gt;"",②解答入力!Z26&lt;&gt;""),IF(②解答入力!$D26=②解答入力!Z26,1,0),"")</f>
        <v/>
      </c>
      <c r="AA26" s="382" t="str">
        <f>IF(AND(②解答入力!$D26&lt;&gt;"",②解答入力!AA26&lt;&gt;""),IF(②解答入力!$D26=②解答入力!AA26,1,0),"")</f>
        <v/>
      </c>
      <c r="AB26" s="382" t="str">
        <f>IF(AND(②解答入力!$D26&lt;&gt;"",②解答入力!AB26&lt;&gt;""),IF(②解答入力!$D26=②解答入力!AB26,1,0),"")</f>
        <v/>
      </c>
      <c r="AC26" s="382" t="str">
        <f>IF(AND(②解答入力!$D26&lt;&gt;"",②解答入力!AC26&lt;&gt;""),IF(②解答入力!$D26=②解答入力!AC26,1,0),"")</f>
        <v/>
      </c>
      <c r="AD26" s="382" t="str">
        <f>IF(AND(②解答入力!$D26&lt;&gt;"",②解答入力!AD26&lt;&gt;""),IF(②解答入力!$D26=②解答入力!AD26,1,0),"")</f>
        <v/>
      </c>
      <c r="AE26" s="382" t="str">
        <f>IF(AND(②解答入力!$D26&lt;&gt;"",②解答入力!AE26&lt;&gt;""),IF(②解答入力!$D26=②解答入力!AE26,1,0),"")</f>
        <v/>
      </c>
      <c r="AF26" s="382" t="str">
        <f>IF(AND(②解答入力!$D26&lt;&gt;"",②解答入力!AF26&lt;&gt;""),IF(②解答入力!$D26=②解答入力!AF26,1,0),"")</f>
        <v/>
      </c>
      <c r="AG26" s="382" t="str">
        <f>IF(AND(②解答入力!$D26&lt;&gt;"",②解答入力!AG26&lt;&gt;""),IF(②解答入力!$D26=②解答入力!AG26,1,0),"")</f>
        <v/>
      </c>
      <c r="AH26" s="382" t="str">
        <f>IF(AND(②解答入力!$D26&lt;&gt;"",②解答入力!AH26&lt;&gt;""),IF(②解答入力!$D26=②解答入力!AH26,1,0),"")</f>
        <v/>
      </c>
      <c r="AI26" s="382" t="str">
        <f>IF(AND(②解答入力!$D26&lt;&gt;"",②解答入力!AI26&lt;&gt;""),IF(②解答入力!$D26=②解答入力!AI26,1,0),"")</f>
        <v/>
      </c>
      <c r="AJ26" s="382" t="str">
        <f>IF(AND(②解答入力!$D26&lt;&gt;"",②解答入力!AJ26&lt;&gt;""),IF(②解答入力!$D26=②解答入力!AJ26,1,0),"")</f>
        <v/>
      </c>
      <c r="AK26" s="382" t="str">
        <f>IF(AND(②解答入力!$D26&lt;&gt;"",②解答入力!AK26&lt;&gt;""),IF(②解答入力!$D26=②解答入力!AK26,1,0),"")</f>
        <v/>
      </c>
      <c r="AL26" s="382" t="str">
        <f>IF(AND(②解答入力!$D26&lt;&gt;"",②解答入力!AL26&lt;&gt;""),IF(②解答入力!$D26=②解答入力!AL26,1,0),"")</f>
        <v/>
      </c>
      <c r="AM26" s="382" t="str">
        <f>IF(AND(②解答入力!$D26&lt;&gt;"",②解答入力!AM26&lt;&gt;""),IF(②解答入力!$D26=②解答入力!AM26,1,0),"")</f>
        <v/>
      </c>
      <c r="AN26" s="382" t="str">
        <f>IF(AND(②解答入力!$D26&lt;&gt;"",②解答入力!AN26&lt;&gt;""),IF(②解答入力!$D26=②解答入力!AN26,1,0),"")</f>
        <v/>
      </c>
      <c r="AO26" s="382" t="str">
        <f>IF(AND(②解答入力!$D26&lt;&gt;"",②解答入力!AO26&lt;&gt;""),IF(②解答入力!$D26=②解答入力!AO26,1,0),"")</f>
        <v/>
      </c>
      <c r="AP26" s="382" t="str">
        <f>IF(AND(②解答入力!$D26&lt;&gt;"",②解答入力!AP26&lt;&gt;""),IF(②解答入力!$D26=②解答入力!AP26,1,0),"")</f>
        <v/>
      </c>
      <c r="AQ26" s="382" t="str">
        <f>IF(AND(②解答入力!$D26&lt;&gt;"",②解答入力!AQ26&lt;&gt;""),IF(②解答入力!$D26=②解答入力!AQ26,1,0),"")</f>
        <v/>
      </c>
      <c r="AR26" s="408" t="str">
        <f>IF(AND(②解答入力!$D26&lt;&gt;"",②解答入力!AR26&lt;&gt;""),IF(②解答入力!$D26=②解答入力!AR26,1,0),"")</f>
        <v/>
      </c>
    </row>
    <row r="27" spans="1:44">
      <c r="A27" s="482"/>
      <c r="B27" s="508"/>
      <c r="C27" s="103">
        <v>24</v>
      </c>
      <c r="D27" s="367"/>
      <c r="E27" s="381" t="str">
        <f>IF(AND(②解答入力!$D27&lt;&gt;"",②解答入力!E27&lt;&gt;""),IF(②解答入力!$D27=②解答入力!E27,1,0),"")</f>
        <v/>
      </c>
      <c r="F27" s="382" t="str">
        <f>IF(AND(②解答入力!$D27&lt;&gt;"",②解答入力!F27&lt;&gt;""),IF(②解答入力!$D27=②解答入力!F27,1,0),"")</f>
        <v/>
      </c>
      <c r="G27" s="382" t="str">
        <f>IF(AND(②解答入力!$D27&lt;&gt;"",②解答入力!G27&lt;&gt;""),IF(②解答入力!$D27=②解答入力!G27,1,0),"")</f>
        <v/>
      </c>
      <c r="H27" s="382" t="str">
        <f>IF(AND(②解答入力!$D27&lt;&gt;"",②解答入力!H27&lt;&gt;""),IF(②解答入力!$D27=②解答入力!H27,1,0),"")</f>
        <v/>
      </c>
      <c r="I27" s="382" t="str">
        <f>IF(AND(②解答入力!$D27&lt;&gt;"",②解答入力!I27&lt;&gt;""),IF(②解答入力!$D27=②解答入力!I27,1,0),"")</f>
        <v/>
      </c>
      <c r="J27" s="382" t="str">
        <f>IF(AND(②解答入力!$D27&lt;&gt;"",②解答入力!J27&lt;&gt;""),IF(②解答入力!$D27=②解答入力!J27,1,0),"")</f>
        <v/>
      </c>
      <c r="K27" s="382" t="str">
        <f>IF(AND(②解答入力!$D27&lt;&gt;"",②解答入力!K27&lt;&gt;""),IF(②解答入力!$D27=②解答入力!K27,1,0),"")</f>
        <v/>
      </c>
      <c r="L27" s="382" t="str">
        <f>IF(AND(②解答入力!$D27&lt;&gt;"",②解答入力!L27&lt;&gt;""),IF(②解答入力!$D27=②解答入力!L27,1,0),"")</f>
        <v/>
      </c>
      <c r="M27" s="382" t="str">
        <f>IF(AND(②解答入力!$D27&lt;&gt;"",②解答入力!M27&lt;&gt;""),IF(②解答入力!$D27=②解答入力!M27,1,0),"")</f>
        <v/>
      </c>
      <c r="N27" s="382" t="str">
        <f>IF(AND(②解答入力!$D27&lt;&gt;"",②解答入力!N27&lt;&gt;""),IF(②解答入力!$D27=②解答入力!N27,1,0),"")</f>
        <v/>
      </c>
      <c r="O27" s="382" t="str">
        <f>IF(AND(②解答入力!$D27&lt;&gt;"",②解答入力!O27&lt;&gt;""),IF(②解答入力!$D27=②解答入力!O27,1,0),"")</f>
        <v/>
      </c>
      <c r="P27" s="382" t="str">
        <f>IF(AND(②解答入力!$D27&lt;&gt;"",②解答入力!P27&lt;&gt;""),IF(②解答入力!$D27=②解答入力!P27,1,0),"")</f>
        <v/>
      </c>
      <c r="Q27" s="382" t="str">
        <f>IF(AND(②解答入力!$D27&lt;&gt;"",②解答入力!Q27&lt;&gt;""),IF(②解答入力!$D27=②解答入力!Q27,1,0),"")</f>
        <v/>
      </c>
      <c r="R27" s="382" t="str">
        <f>IF(AND(②解答入力!$D27&lt;&gt;"",②解答入力!R27&lt;&gt;""),IF(②解答入力!$D27=②解答入力!R27,1,0),"")</f>
        <v/>
      </c>
      <c r="S27" s="382" t="str">
        <f>IF(AND(②解答入力!$D27&lt;&gt;"",②解答入力!S27&lt;&gt;""),IF(②解答入力!$D27=②解答入力!S27,1,0),"")</f>
        <v/>
      </c>
      <c r="T27" s="382" t="str">
        <f>IF(AND(②解答入力!$D27&lt;&gt;"",②解答入力!T27&lt;&gt;""),IF(②解答入力!$D27=②解答入力!T27,1,0),"")</f>
        <v/>
      </c>
      <c r="U27" s="382" t="str">
        <f>IF(AND(②解答入力!$D27&lt;&gt;"",②解答入力!U27&lt;&gt;""),IF(②解答入力!$D27=②解答入力!U27,1,0),"")</f>
        <v/>
      </c>
      <c r="V27" s="382" t="str">
        <f>IF(AND(②解答入力!$D27&lt;&gt;"",②解答入力!V27&lt;&gt;""),IF(②解答入力!$D27=②解答入力!V27,1,0),"")</f>
        <v/>
      </c>
      <c r="W27" s="382" t="str">
        <f>IF(AND(②解答入力!$D27&lt;&gt;"",②解答入力!W27&lt;&gt;""),IF(②解答入力!$D27=②解答入力!W27,1,0),"")</f>
        <v/>
      </c>
      <c r="X27" s="382" t="str">
        <f>IF(AND(②解答入力!$D27&lt;&gt;"",②解答入力!X27&lt;&gt;""),IF(②解答入力!$D27=②解答入力!X27,1,0),"")</f>
        <v/>
      </c>
      <c r="Y27" s="382" t="str">
        <f>IF(AND(②解答入力!$D27&lt;&gt;"",②解答入力!Y27&lt;&gt;""),IF(②解答入力!$D27=②解答入力!Y27,1,0),"")</f>
        <v/>
      </c>
      <c r="Z27" s="382" t="str">
        <f>IF(AND(②解答入力!$D27&lt;&gt;"",②解答入力!Z27&lt;&gt;""),IF(②解答入力!$D27=②解答入力!Z27,1,0),"")</f>
        <v/>
      </c>
      <c r="AA27" s="382" t="str">
        <f>IF(AND(②解答入力!$D27&lt;&gt;"",②解答入力!AA27&lt;&gt;""),IF(②解答入力!$D27=②解答入力!AA27,1,0),"")</f>
        <v/>
      </c>
      <c r="AB27" s="382" t="str">
        <f>IF(AND(②解答入力!$D27&lt;&gt;"",②解答入力!AB27&lt;&gt;""),IF(②解答入力!$D27=②解答入力!AB27,1,0),"")</f>
        <v/>
      </c>
      <c r="AC27" s="382" t="str">
        <f>IF(AND(②解答入力!$D27&lt;&gt;"",②解答入力!AC27&lt;&gt;""),IF(②解答入力!$D27=②解答入力!AC27,1,0),"")</f>
        <v/>
      </c>
      <c r="AD27" s="382" t="str">
        <f>IF(AND(②解答入力!$D27&lt;&gt;"",②解答入力!AD27&lt;&gt;""),IF(②解答入力!$D27=②解答入力!AD27,1,0),"")</f>
        <v/>
      </c>
      <c r="AE27" s="382" t="str">
        <f>IF(AND(②解答入力!$D27&lt;&gt;"",②解答入力!AE27&lt;&gt;""),IF(②解答入力!$D27=②解答入力!AE27,1,0),"")</f>
        <v/>
      </c>
      <c r="AF27" s="382" t="str">
        <f>IF(AND(②解答入力!$D27&lt;&gt;"",②解答入力!AF27&lt;&gt;""),IF(②解答入力!$D27=②解答入力!AF27,1,0),"")</f>
        <v/>
      </c>
      <c r="AG27" s="382" t="str">
        <f>IF(AND(②解答入力!$D27&lt;&gt;"",②解答入力!AG27&lt;&gt;""),IF(②解答入力!$D27=②解答入力!AG27,1,0),"")</f>
        <v/>
      </c>
      <c r="AH27" s="382" t="str">
        <f>IF(AND(②解答入力!$D27&lt;&gt;"",②解答入力!AH27&lt;&gt;""),IF(②解答入力!$D27=②解答入力!AH27,1,0),"")</f>
        <v/>
      </c>
      <c r="AI27" s="382" t="str">
        <f>IF(AND(②解答入力!$D27&lt;&gt;"",②解答入力!AI27&lt;&gt;""),IF(②解答入力!$D27=②解答入力!AI27,1,0),"")</f>
        <v/>
      </c>
      <c r="AJ27" s="382" t="str">
        <f>IF(AND(②解答入力!$D27&lt;&gt;"",②解答入力!AJ27&lt;&gt;""),IF(②解答入力!$D27=②解答入力!AJ27,1,0),"")</f>
        <v/>
      </c>
      <c r="AK27" s="382" t="str">
        <f>IF(AND(②解答入力!$D27&lt;&gt;"",②解答入力!AK27&lt;&gt;""),IF(②解答入力!$D27=②解答入力!AK27,1,0),"")</f>
        <v/>
      </c>
      <c r="AL27" s="382" t="str">
        <f>IF(AND(②解答入力!$D27&lt;&gt;"",②解答入力!AL27&lt;&gt;""),IF(②解答入力!$D27=②解答入力!AL27,1,0),"")</f>
        <v/>
      </c>
      <c r="AM27" s="382" t="str">
        <f>IF(AND(②解答入力!$D27&lt;&gt;"",②解答入力!AM27&lt;&gt;""),IF(②解答入力!$D27=②解答入力!AM27,1,0),"")</f>
        <v/>
      </c>
      <c r="AN27" s="382" t="str">
        <f>IF(AND(②解答入力!$D27&lt;&gt;"",②解答入力!AN27&lt;&gt;""),IF(②解答入力!$D27=②解答入力!AN27,1,0),"")</f>
        <v/>
      </c>
      <c r="AO27" s="382" t="str">
        <f>IF(AND(②解答入力!$D27&lt;&gt;"",②解答入力!AO27&lt;&gt;""),IF(②解答入力!$D27=②解答入力!AO27,1,0),"")</f>
        <v/>
      </c>
      <c r="AP27" s="382" t="str">
        <f>IF(AND(②解答入力!$D27&lt;&gt;"",②解答入力!AP27&lt;&gt;""),IF(②解答入力!$D27=②解答入力!AP27,1,0),"")</f>
        <v/>
      </c>
      <c r="AQ27" s="382" t="str">
        <f>IF(AND(②解答入力!$D27&lt;&gt;"",②解答入力!AQ27&lt;&gt;""),IF(②解答入力!$D27=②解答入力!AQ27,1,0),"")</f>
        <v/>
      </c>
      <c r="AR27" s="408" t="str">
        <f>IF(AND(②解答入力!$D27&lt;&gt;"",②解答入力!AR27&lt;&gt;""),IF(②解答入力!$D27=②解答入力!AR27,1,0),"")</f>
        <v/>
      </c>
    </row>
    <row r="28" spans="1:44">
      <c r="A28" s="482"/>
      <c r="B28" s="508"/>
      <c r="C28" s="103">
        <v>25</v>
      </c>
      <c r="D28" s="367"/>
      <c r="E28" s="381" t="str">
        <f>IF(AND(②解答入力!$D28&lt;&gt;"",②解答入力!E28&lt;&gt;""),IF(②解答入力!$D28=②解答入力!E28,1,0),"")</f>
        <v/>
      </c>
      <c r="F28" s="382" t="str">
        <f>IF(AND(②解答入力!$D28&lt;&gt;"",②解答入力!F28&lt;&gt;""),IF(②解答入力!$D28=②解答入力!F28,1,0),"")</f>
        <v/>
      </c>
      <c r="G28" s="382" t="str">
        <f>IF(AND(②解答入力!$D28&lt;&gt;"",②解答入力!G28&lt;&gt;""),IF(②解答入力!$D28=②解答入力!G28,1,0),"")</f>
        <v/>
      </c>
      <c r="H28" s="382" t="str">
        <f>IF(AND(②解答入力!$D28&lt;&gt;"",②解答入力!H28&lt;&gt;""),IF(②解答入力!$D28=②解答入力!H28,1,0),"")</f>
        <v/>
      </c>
      <c r="I28" s="382" t="str">
        <f>IF(AND(②解答入力!$D28&lt;&gt;"",②解答入力!I28&lt;&gt;""),IF(②解答入力!$D28=②解答入力!I28,1,0),"")</f>
        <v/>
      </c>
      <c r="J28" s="382" t="str">
        <f>IF(AND(②解答入力!$D28&lt;&gt;"",②解答入力!J28&lt;&gt;""),IF(②解答入力!$D28=②解答入力!J28,1,0),"")</f>
        <v/>
      </c>
      <c r="K28" s="382" t="str">
        <f>IF(AND(②解答入力!$D28&lt;&gt;"",②解答入力!K28&lt;&gt;""),IF(②解答入力!$D28=②解答入力!K28,1,0),"")</f>
        <v/>
      </c>
      <c r="L28" s="382" t="str">
        <f>IF(AND(②解答入力!$D28&lt;&gt;"",②解答入力!L28&lt;&gt;""),IF(②解答入力!$D28=②解答入力!L28,1,0),"")</f>
        <v/>
      </c>
      <c r="M28" s="382" t="str">
        <f>IF(AND(②解答入力!$D28&lt;&gt;"",②解答入力!M28&lt;&gt;""),IF(②解答入力!$D28=②解答入力!M28,1,0),"")</f>
        <v/>
      </c>
      <c r="N28" s="382" t="str">
        <f>IF(AND(②解答入力!$D28&lt;&gt;"",②解答入力!N28&lt;&gt;""),IF(②解答入力!$D28=②解答入力!N28,1,0),"")</f>
        <v/>
      </c>
      <c r="O28" s="382" t="str">
        <f>IF(AND(②解答入力!$D28&lt;&gt;"",②解答入力!O28&lt;&gt;""),IF(②解答入力!$D28=②解答入力!O28,1,0),"")</f>
        <v/>
      </c>
      <c r="P28" s="382" t="str">
        <f>IF(AND(②解答入力!$D28&lt;&gt;"",②解答入力!P28&lt;&gt;""),IF(②解答入力!$D28=②解答入力!P28,1,0),"")</f>
        <v/>
      </c>
      <c r="Q28" s="382" t="str">
        <f>IF(AND(②解答入力!$D28&lt;&gt;"",②解答入力!Q28&lt;&gt;""),IF(②解答入力!$D28=②解答入力!Q28,1,0),"")</f>
        <v/>
      </c>
      <c r="R28" s="382" t="str">
        <f>IF(AND(②解答入力!$D28&lt;&gt;"",②解答入力!R28&lt;&gt;""),IF(②解答入力!$D28=②解答入力!R28,1,0),"")</f>
        <v/>
      </c>
      <c r="S28" s="382" t="str">
        <f>IF(AND(②解答入力!$D28&lt;&gt;"",②解答入力!S28&lt;&gt;""),IF(②解答入力!$D28=②解答入力!S28,1,0),"")</f>
        <v/>
      </c>
      <c r="T28" s="382" t="str">
        <f>IF(AND(②解答入力!$D28&lt;&gt;"",②解答入力!T28&lt;&gt;""),IF(②解答入力!$D28=②解答入力!T28,1,0),"")</f>
        <v/>
      </c>
      <c r="U28" s="382" t="str">
        <f>IF(AND(②解答入力!$D28&lt;&gt;"",②解答入力!U28&lt;&gt;""),IF(②解答入力!$D28=②解答入力!U28,1,0),"")</f>
        <v/>
      </c>
      <c r="V28" s="382" t="str">
        <f>IF(AND(②解答入力!$D28&lt;&gt;"",②解答入力!V28&lt;&gt;""),IF(②解答入力!$D28=②解答入力!V28,1,0),"")</f>
        <v/>
      </c>
      <c r="W28" s="382" t="str">
        <f>IF(AND(②解答入力!$D28&lt;&gt;"",②解答入力!W28&lt;&gt;""),IF(②解答入力!$D28=②解答入力!W28,1,0),"")</f>
        <v/>
      </c>
      <c r="X28" s="382" t="str">
        <f>IF(AND(②解答入力!$D28&lt;&gt;"",②解答入力!X28&lt;&gt;""),IF(②解答入力!$D28=②解答入力!X28,1,0),"")</f>
        <v/>
      </c>
      <c r="Y28" s="382" t="str">
        <f>IF(AND(②解答入力!$D28&lt;&gt;"",②解答入力!Y28&lt;&gt;""),IF(②解答入力!$D28=②解答入力!Y28,1,0),"")</f>
        <v/>
      </c>
      <c r="Z28" s="382" t="str">
        <f>IF(AND(②解答入力!$D28&lt;&gt;"",②解答入力!Z28&lt;&gt;""),IF(②解答入力!$D28=②解答入力!Z28,1,0),"")</f>
        <v/>
      </c>
      <c r="AA28" s="382" t="str">
        <f>IF(AND(②解答入力!$D28&lt;&gt;"",②解答入力!AA28&lt;&gt;""),IF(②解答入力!$D28=②解答入力!AA28,1,0),"")</f>
        <v/>
      </c>
      <c r="AB28" s="382" t="str">
        <f>IF(AND(②解答入力!$D28&lt;&gt;"",②解答入力!AB28&lt;&gt;""),IF(②解答入力!$D28=②解答入力!AB28,1,0),"")</f>
        <v/>
      </c>
      <c r="AC28" s="382" t="str">
        <f>IF(AND(②解答入力!$D28&lt;&gt;"",②解答入力!AC28&lt;&gt;""),IF(②解答入力!$D28=②解答入力!AC28,1,0),"")</f>
        <v/>
      </c>
      <c r="AD28" s="382" t="str">
        <f>IF(AND(②解答入力!$D28&lt;&gt;"",②解答入力!AD28&lt;&gt;""),IF(②解答入力!$D28=②解答入力!AD28,1,0),"")</f>
        <v/>
      </c>
      <c r="AE28" s="382" t="str">
        <f>IF(AND(②解答入力!$D28&lt;&gt;"",②解答入力!AE28&lt;&gt;""),IF(②解答入力!$D28=②解答入力!AE28,1,0),"")</f>
        <v/>
      </c>
      <c r="AF28" s="382" t="str">
        <f>IF(AND(②解答入力!$D28&lt;&gt;"",②解答入力!AF28&lt;&gt;""),IF(②解答入力!$D28=②解答入力!AF28,1,0),"")</f>
        <v/>
      </c>
      <c r="AG28" s="382" t="str">
        <f>IF(AND(②解答入力!$D28&lt;&gt;"",②解答入力!AG28&lt;&gt;""),IF(②解答入力!$D28=②解答入力!AG28,1,0),"")</f>
        <v/>
      </c>
      <c r="AH28" s="382" t="str">
        <f>IF(AND(②解答入力!$D28&lt;&gt;"",②解答入力!AH28&lt;&gt;""),IF(②解答入力!$D28=②解答入力!AH28,1,0),"")</f>
        <v/>
      </c>
      <c r="AI28" s="382" t="str">
        <f>IF(AND(②解答入力!$D28&lt;&gt;"",②解答入力!AI28&lt;&gt;""),IF(②解答入力!$D28=②解答入力!AI28,1,0),"")</f>
        <v/>
      </c>
      <c r="AJ28" s="382" t="str">
        <f>IF(AND(②解答入力!$D28&lt;&gt;"",②解答入力!AJ28&lt;&gt;""),IF(②解答入力!$D28=②解答入力!AJ28,1,0),"")</f>
        <v/>
      </c>
      <c r="AK28" s="382" t="str">
        <f>IF(AND(②解答入力!$D28&lt;&gt;"",②解答入力!AK28&lt;&gt;""),IF(②解答入力!$D28=②解答入力!AK28,1,0),"")</f>
        <v/>
      </c>
      <c r="AL28" s="382" t="str">
        <f>IF(AND(②解答入力!$D28&lt;&gt;"",②解答入力!AL28&lt;&gt;""),IF(②解答入力!$D28=②解答入力!AL28,1,0),"")</f>
        <v/>
      </c>
      <c r="AM28" s="382" t="str">
        <f>IF(AND(②解答入力!$D28&lt;&gt;"",②解答入力!AM28&lt;&gt;""),IF(②解答入力!$D28=②解答入力!AM28,1,0),"")</f>
        <v/>
      </c>
      <c r="AN28" s="382" t="str">
        <f>IF(AND(②解答入力!$D28&lt;&gt;"",②解答入力!AN28&lt;&gt;""),IF(②解答入力!$D28=②解答入力!AN28,1,0),"")</f>
        <v/>
      </c>
      <c r="AO28" s="382" t="str">
        <f>IF(AND(②解答入力!$D28&lt;&gt;"",②解答入力!AO28&lt;&gt;""),IF(②解答入力!$D28=②解答入力!AO28,1,0),"")</f>
        <v/>
      </c>
      <c r="AP28" s="382" t="str">
        <f>IF(AND(②解答入力!$D28&lt;&gt;"",②解答入力!AP28&lt;&gt;""),IF(②解答入力!$D28=②解答入力!AP28,1,0),"")</f>
        <v/>
      </c>
      <c r="AQ28" s="382" t="str">
        <f>IF(AND(②解答入力!$D28&lt;&gt;"",②解答入力!AQ28&lt;&gt;""),IF(②解答入力!$D28=②解答入力!AQ28,1,0),"")</f>
        <v/>
      </c>
      <c r="AR28" s="408" t="str">
        <f>IF(AND(②解答入力!$D28&lt;&gt;"",②解答入力!AR28&lt;&gt;""),IF(②解答入力!$D28=②解答入力!AR28,1,0),"")</f>
        <v/>
      </c>
    </row>
    <row r="29" spans="1:44">
      <c r="A29" s="482"/>
      <c r="B29" s="508"/>
      <c r="C29" s="103">
        <v>26</v>
      </c>
      <c r="D29" s="367"/>
      <c r="E29" s="381" t="str">
        <f>IF(AND(②解答入力!$D29&lt;&gt;"",②解答入力!E29&lt;&gt;""),IF(②解答入力!$D29=②解答入力!E29,1,0),"")</f>
        <v/>
      </c>
      <c r="F29" s="382" t="str">
        <f>IF(AND(②解答入力!$D29&lt;&gt;"",②解答入力!F29&lt;&gt;""),IF(②解答入力!$D29=②解答入力!F29,1,0),"")</f>
        <v/>
      </c>
      <c r="G29" s="382" t="str">
        <f>IF(AND(②解答入力!$D29&lt;&gt;"",②解答入力!G29&lt;&gt;""),IF(②解答入力!$D29=②解答入力!G29,1,0),"")</f>
        <v/>
      </c>
      <c r="H29" s="382" t="str">
        <f>IF(AND(②解答入力!$D29&lt;&gt;"",②解答入力!H29&lt;&gt;""),IF(②解答入力!$D29=②解答入力!H29,1,0),"")</f>
        <v/>
      </c>
      <c r="I29" s="382" t="str">
        <f>IF(AND(②解答入力!$D29&lt;&gt;"",②解答入力!I29&lt;&gt;""),IF(②解答入力!$D29=②解答入力!I29,1,0),"")</f>
        <v/>
      </c>
      <c r="J29" s="382" t="str">
        <f>IF(AND(②解答入力!$D29&lt;&gt;"",②解答入力!J29&lt;&gt;""),IF(②解答入力!$D29=②解答入力!J29,1,0),"")</f>
        <v/>
      </c>
      <c r="K29" s="382" t="str">
        <f>IF(AND(②解答入力!$D29&lt;&gt;"",②解答入力!K29&lt;&gt;""),IF(②解答入力!$D29=②解答入力!K29,1,0),"")</f>
        <v/>
      </c>
      <c r="L29" s="382" t="str">
        <f>IF(AND(②解答入力!$D29&lt;&gt;"",②解答入力!L29&lt;&gt;""),IF(②解答入力!$D29=②解答入力!L29,1,0),"")</f>
        <v/>
      </c>
      <c r="M29" s="382" t="str">
        <f>IF(AND(②解答入力!$D29&lt;&gt;"",②解答入力!M29&lt;&gt;""),IF(②解答入力!$D29=②解答入力!M29,1,0),"")</f>
        <v/>
      </c>
      <c r="N29" s="382" t="str">
        <f>IF(AND(②解答入力!$D29&lt;&gt;"",②解答入力!N29&lt;&gt;""),IF(②解答入力!$D29=②解答入力!N29,1,0),"")</f>
        <v/>
      </c>
      <c r="O29" s="382" t="str">
        <f>IF(AND(②解答入力!$D29&lt;&gt;"",②解答入力!O29&lt;&gt;""),IF(②解答入力!$D29=②解答入力!O29,1,0),"")</f>
        <v/>
      </c>
      <c r="P29" s="382" t="str">
        <f>IF(AND(②解答入力!$D29&lt;&gt;"",②解答入力!P29&lt;&gt;""),IF(②解答入力!$D29=②解答入力!P29,1,0),"")</f>
        <v/>
      </c>
      <c r="Q29" s="382" t="str">
        <f>IF(AND(②解答入力!$D29&lt;&gt;"",②解答入力!Q29&lt;&gt;""),IF(②解答入力!$D29=②解答入力!Q29,1,0),"")</f>
        <v/>
      </c>
      <c r="R29" s="382" t="str">
        <f>IF(AND(②解答入力!$D29&lt;&gt;"",②解答入力!R29&lt;&gt;""),IF(②解答入力!$D29=②解答入力!R29,1,0),"")</f>
        <v/>
      </c>
      <c r="S29" s="382" t="str">
        <f>IF(AND(②解答入力!$D29&lt;&gt;"",②解答入力!S29&lt;&gt;""),IF(②解答入力!$D29=②解答入力!S29,1,0),"")</f>
        <v/>
      </c>
      <c r="T29" s="382" t="str">
        <f>IF(AND(②解答入力!$D29&lt;&gt;"",②解答入力!T29&lt;&gt;""),IF(②解答入力!$D29=②解答入力!T29,1,0),"")</f>
        <v/>
      </c>
      <c r="U29" s="382" t="str">
        <f>IF(AND(②解答入力!$D29&lt;&gt;"",②解答入力!U29&lt;&gt;""),IF(②解答入力!$D29=②解答入力!U29,1,0),"")</f>
        <v/>
      </c>
      <c r="V29" s="382" t="str">
        <f>IF(AND(②解答入力!$D29&lt;&gt;"",②解答入力!V29&lt;&gt;""),IF(②解答入力!$D29=②解答入力!V29,1,0),"")</f>
        <v/>
      </c>
      <c r="W29" s="382" t="str">
        <f>IF(AND(②解答入力!$D29&lt;&gt;"",②解答入力!W29&lt;&gt;""),IF(②解答入力!$D29=②解答入力!W29,1,0),"")</f>
        <v/>
      </c>
      <c r="X29" s="382" t="str">
        <f>IF(AND(②解答入力!$D29&lt;&gt;"",②解答入力!X29&lt;&gt;""),IF(②解答入力!$D29=②解答入力!X29,1,0),"")</f>
        <v/>
      </c>
      <c r="Y29" s="382" t="str">
        <f>IF(AND(②解答入力!$D29&lt;&gt;"",②解答入力!Y29&lt;&gt;""),IF(②解答入力!$D29=②解答入力!Y29,1,0),"")</f>
        <v/>
      </c>
      <c r="Z29" s="382" t="str">
        <f>IF(AND(②解答入力!$D29&lt;&gt;"",②解答入力!Z29&lt;&gt;""),IF(②解答入力!$D29=②解答入力!Z29,1,0),"")</f>
        <v/>
      </c>
      <c r="AA29" s="382" t="str">
        <f>IF(AND(②解答入力!$D29&lt;&gt;"",②解答入力!AA29&lt;&gt;""),IF(②解答入力!$D29=②解答入力!AA29,1,0),"")</f>
        <v/>
      </c>
      <c r="AB29" s="382" t="str">
        <f>IF(AND(②解答入力!$D29&lt;&gt;"",②解答入力!AB29&lt;&gt;""),IF(②解答入力!$D29=②解答入力!AB29,1,0),"")</f>
        <v/>
      </c>
      <c r="AC29" s="382" t="str">
        <f>IF(AND(②解答入力!$D29&lt;&gt;"",②解答入力!AC29&lt;&gt;""),IF(②解答入力!$D29=②解答入力!AC29,1,0),"")</f>
        <v/>
      </c>
      <c r="AD29" s="382" t="str">
        <f>IF(AND(②解答入力!$D29&lt;&gt;"",②解答入力!AD29&lt;&gt;""),IF(②解答入力!$D29=②解答入力!AD29,1,0),"")</f>
        <v/>
      </c>
      <c r="AE29" s="382" t="str">
        <f>IF(AND(②解答入力!$D29&lt;&gt;"",②解答入力!AE29&lt;&gt;""),IF(②解答入力!$D29=②解答入力!AE29,1,0),"")</f>
        <v/>
      </c>
      <c r="AF29" s="382" t="str">
        <f>IF(AND(②解答入力!$D29&lt;&gt;"",②解答入力!AF29&lt;&gt;""),IF(②解答入力!$D29=②解答入力!AF29,1,0),"")</f>
        <v/>
      </c>
      <c r="AG29" s="382" t="str">
        <f>IF(AND(②解答入力!$D29&lt;&gt;"",②解答入力!AG29&lt;&gt;""),IF(②解答入力!$D29=②解答入力!AG29,1,0),"")</f>
        <v/>
      </c>
      <c r="AH29" s="382" t="str">
        <f>IF(AND(②解答入力!$D29&lt;&gt;"",②解答入力!AH29&lt;&gt;""),IF(②解答入力!$D29=②解答入力!AH29,1,0),"")</f>
        <v/>
      </c>
      <c r="AI29" s="382" t="str">
        <f>IF(AND(②解答入力!$D29&lt;&gt;"",②解答入力!AI29&lt;&gt;""),IF(②解答入力!$D29=②解答入力!AI29,1,0),"")</f>
        <v/>
      </c>
      <c r="AJ29" s="382" t="str">
        <f>IF(AND(②解答入力!$D29&lt;&gt;"",②解答入力!AJ29&lt;&gt;""),IF(②解答入力!$D29=②解答入力!AJ29,1,0),"")</f>
        <v/>
      </c>
      <c r="AK29" s="382" t="str">
        <f>IF(AND(②解答入力!$D29&lt;&gt;"",②解答入力!AK29&lt;&gt;""),IF(②解答入力!$D29=②解答入力!AK29,1,0),"")</f>
        <v/>
      </c>
      <c r="AL29" s="382" t="str">
        <f>IF(AND(②解答入力!$D29&lt;&gt;"",②解答入力!AL29&lt;&gt;""),IF(②解答入力!$D29=②解答入力!AL29,1,0),"")</f>
        <v/>
      </c>
      <c r="AM29" s="382" t="str">
        <f>IF(AND(②解答入力!$D29&lt;&gt;"",②解答入力!AM29&lt;&gt;""),IF(②解答入力!$D29=②解答入力!AM29,1,0),"")</f>
        <v/>
      </c>
      <c r="AN29" s="382" t="str">
        <f>IF(AND(②解答入力!$D29&lt;&gt;"",②解答入力!AN29&lt;&gt;""),IF(②解答入力!$D29=②解答入力!AN29,1,0),"")</f>
        <v/>
      </c>
      <c r="AO29" s="382" t="str">
        <f>IF(AND(②解答入力!$D29&lt;&gt;"",②解答入力!AO29&lt;&gt;""),IF(②解答入力!$D29=②解答入力!AO29,1,0),"")</f>
        <v/>
      </c>
      <c r="AP29" s="382" t="str">
        <f>IF(AND(②解答入力!$D29&lt;&gt;"",②解答入力!AP29&lt;&gt;""),IF(②解答入力!$D29=②解答入力!AP29,1,0),"")</f>
        <v/>
      </c>
      <c r="AQ29" s="382" t="str">
        <f>IF(AND(②解答入力!$D29&lt;&gt;"",②解答入力!AQ29&lt;&gt;""),IF(②解答入力!$D29=②解答入力!AQ29,1,0),"")</f>
        <v/>
      </c>
      <c r="AR29" s="408" t="str">
        <f>IF(AND(②解答入力!$D29&lt;&gt;"",②解答入力!AR29&lt;&gt;""),IF(②解答入力!$D29=②解答入力!AR29,1,0),"")</f>
        <v/>
      </c>
    </row>
    <row r="30" spans="1:44">
      <c r="A30" s="482"/>
      <c r="B30" s="508"/>
      <c r="C30" s="103">
        <v>27</v>
      </c>
      <c r="D30" s="367"/>
      <c r="E30" s="381" t="str">
        <f>IF(AND(②解答入力!$D30&lt;&gt;"",②解答入力!E30&lt;&gt;""),IF(②解答入力!$D30=②解答入力!E30,1,0),"")</f>
        <v/>
      </c>
      <c r="F30" s="382" t="str">
        <f>IF(AND(②解答入力!$D30&lt;&gt;"",②解答入力!F30&lt;&gt;""),IF(②解答入力!$D30=②解答入力!F30,1,0),"")</f>
        <v/>
      </c>
      <c r="G30" s="382" t="str">
        <f>IF(AND(②解答入力!$D30&lt;&gt;"",②解答入力!G30&lt;&gt;""),IF(②解答入力!$D30=②解答入力!G30,1,0),"")</f>
        <v/>
      </c>
      <c r="H30" s="382" t="str">
        <f>IF(AND(②解答入力!$D30&lt;&gt;"",②解答入力!H30&lt;&gt;""),IF(②解答入力!$D30=②解答入力!H30,1,0),"")</f>
        <v/>
      </c>
      <c r="I30" s="382" t="str">
        <f>IF(AND(②解答入力!$D30&lt;&gt;"",②解答入力!I30&lt;&gt;""),IF(②解答入力!$D30=②解答入力!I30,1,0),"")</f>
        <v/>
      </c>
      <c r="J30" s="382" t="str">
        <f>IF(AND(②解答入力!$D30&lt;&gt;"",②解答入力!J30&lt;&gt;""),IF(②解答入力!$D30=②解答入力!J30,1,0),"")</f>
        <v/>
      </c>
      <c r="K30" s="382" t="str">
        <f>IF(AND(②解答入力!$D30&lt;&gt;"",②解答入力!K30&lt;&gt;""),IF(②解答入力!$D30=②解答入力!K30,1,0),"")</f>
        <v/>
      </c>
      <c r="L30" s="382" t="str">
        <f>IF(AND(②解答入力!$D30&lt;&gt;"",②解答入力!L30&lt;&gt;""),IF(②解答入力!$D30=②解答入力!L30,1,0),"")</f>
        <v/>
      </c>
      <c r="M30" s="382" t="str">
        <f>IF(AND(②解答入力!$D30&lt;&gt;"",②解答入力!M30&lt;&gt;""),IF(②解答入力!$D30=②解答入力!M30,1,0),"")</f>
        <v/>
      </c>
      <c r="N30" s="382" t="str">
        <f>IF(AND(②解答入力!$D30&lt;&gt;"",②解答入力!N30&lt;&gt;""),IF(②解答入力!$D30=②解答入力!N30,1,0),"")</f>
        <v/>
      </c>
      <c r="O30" s="382" t="str">
        <f>IF(AND(②解答入力!$D30&lt;&gt;"",②解答入力!O30&lt;&gt;""),IF(②解答入力!$D30=②解答入力!O30,1,0),"")</f>
        <v/>
      </c>
      <c r="P30" s="382" t="str">
        <f>IF(AND(②解答入力!$D30&lt;&gt;"",②解答入力!P30&lt;&gt;""),IF(②解答入力!$D30=②解答入力!P30,1,0),"")</f>
        <v/>
      </c>
      <c r="Q30" s="382" t="str">
        <f>IF(AND(②解答入力!$D30&lt;&gt;"",②解答入力!Q30&lt;&gt;""),IF(②解答入力!$D30=②解答入力!Q30,1,0),"")</f>
        <v/>
      </c>
      <c r="R30" s="382" t="str">
        <f>IF(AND(②解答入力!$D30&lt;&gt;"",②解答入力!R30&lt;&gt;""),IF(②解答入力!$D30=②解答入力!R30,1,0),"")</f>
        <v/>
      </c>
      <c r="S30" s="382" t="str">
        <f>IF(AND(②解答入力!$D30&lt;&gt;"",②解答入力!S30&lt;&gt;""),IF(②解答入力!$D30=②解答入力!S30,1,0),"")</f>
        <v/>
      </c>
      <c r="T30" s="382" t="str">
        <f>IF(AND(②解答入力!$D30&lt;&gt;"",②解答入力!T30&lt;&gt;""),IF(②解答入力!$D30=②解答入力!T30,1,0),"")</f>
        <v/>
      </c>
      <c r="U30" s="382" t="str">
        <f>IF(AND(②解答入力!$D30&lt;&gt;"",②解答入力!U30&lt;&gt;""),IF(②解答入力!$D30=②解答入力!U30,1,0),"")</f>
        <v/>
      </c>
      <c r="V30" s="382" t="str">
        <f>IF(AND(②解答入力!$D30&lt;&gt;"",②解答入力!V30&lt;&gt;""),IF(②解答入力!$D30=②解答入力!V30,1,0),"")</f>
        <v/>
      </c>
      <c r="W30" s="382" t="str">
        <f>IF(AND(②解答入力!$D30&lt;&gt;"",②解答入力!W30&lt;&gt;""),IF(②解答入力!$D30=②解答入力!W30,1,0),"")</f>
        <v/>
      </c>
      <c r="X30" s="382" t="str">
        <f>IF(AND(②解答入力!$D30&lt;&gt;"",②解答入力!X30&lt;&gt;""),IF(②解答入力!$D30=②解答入力!X30,1,0),"")</f>
        <v/>
      </c>
      <c r="Y30" s="382" t="str">
        <f>IF(AND(②解答入力!$D30&lt;&gt;"",②解答入力!Y30&lt;&gt;""),IF(②解答入力!$D30=②解答入力!Y30,1,0),"")</f>
        <v/>
      </c>
      <c r="Z30" s="382" t="str">
        <f>IF(AND(②解答入力!$D30&lt;&gt;"",②解答入力!Z30&lt;&gt;""),IF(②解答入力!$D30=②解答入力!Z30,1,0),"")</f>
        <v/>
      </c>
      <c r="AA30" s="382" t="str">
        <f>IF(AND(②解答入力!$D30&lt;&gt;"",②解答入力!AA30&lt;&gt;""),IF(②解答入力!$D30=②解答入力!AA30,1,0),"")</f>
        <v/>
      </c>
      <c r="AB30" s="382" t="str">
        <f>IF(AND(②解答入力!$D30&lt;&gt;"",②解答入力!AB30&lt;&gt;""),IF(②解答入力!$D30=②解答入力!AB30,1,0),"")</f>
        <v/>
      </c>
      <c r="AC30" s="382" t="str">
        <f>IF(AND(②解答入力!$D30&lt;&gt;"",②解答入力!AC30&lt;&gt;""),IF(②解答入力!$D30=②解答入力!AC30,1,0),"")</f>
        <v/>
      </c>
      <c r="AD30" s="382" t="str">
        <f>IF(AND(②解答入力!$D30&lt;&gt;"",②解答入力!AD30&lt;&gt;""),IF(②解答入力!$D30=②解答入力!AD30,1,0),"")</f>
        <v/>
      </c>
      <c r="AE30" s="382" t="str">
        <f>IF(AND(②解答入力!$D30&lt;&gt;"",②解答入力!AE30&lt;&gt;""),IF(②解答入力!$D30=②解答入力!AE30,1,0),"")</f>
        <v/>
      </c>
      <c r="AF30" s="382" t="str">
        <f>IF(AND(②解答入力!$D30&lt;&gt;"",②解答入力!AF30&lt;&gt;""),IF(②解答入力!$D30=②解答入力!AF30,1,0),"")</f>
        <v/>
      </c>
      <c r="AG30" s="382" t="str">
        <f>IF(AND(②解答入力!$D30&lt;&gt;"",②解答入力!AG30&lt;&gt;""),IF(②解答入力!$D30=②解答入力!AG30,1,0),"")</f>
        <v/>
      </c>
      <c r="AH30" s="382" t="str">
        <f>IF(AND(②解答入力!$D30&lt;&gt;"",②解答入力!AH30&lt;&gt;""),IF(②解答入力!$D30=②解答入力!AH30,1,0),"")</f>
        <v/>
      </c>
      <c r="AI30" s="382" t="str">
        <f>IF(AND(②解答入力!$D30&lt;&gt;"",②解答入力!AI30&lt;&gt;""),IF(②解答入力!$D30=②解答入力!AI30,1,0),"")</f>
        <v/>
      </c>
      <c r="AJ30" s="382" t="str">
        <f>IF(AND(②解答入力!$D30&lt;&gt;"",②解答入力!AJ30&lt;&gt;""),IF(②解答入力!$D30=②解答入力!AJ30,1,0),"")</f>
        <v/>
      </c>
      <c r="AK30" s="382" t="str">
        <f>IF(AND(②解答入力!$D30&lt;&gt;"",②解答入力!AK30&lt;&gt;""),IF(②解答入力!$D30=②解答入力!AK30,1,0),"")</f>
        <v/>
      </c>
      <c r="AL30" s="382" t="str">
        <f>IF(AND(②解答入力!$D30&lt;&gt;"",②解答入力!AL30&lt;&gt;""),IF(②解答入力!$D30=②解答入力!AL30,1,0),"")</f>
        <v/>
      </c>
      <c r="AM30" s="382" t="str">
        <f>IF(AND(②解答入力!$D30&lt;&gt;"",②解答入力!AM30&lt;&gt;""),IF(②解答入力!$D30=②解答入力!AM30,1,0),"")</f>
        <v/>
      </c>
      <c r="AN30" s="382" t="str">
        <f>IF(AND(②解答入力!$D30&lt;&gt;"",②解答入力!AN30&lt;&gt;""),IF(②解答入力!$D30=②解答入力!AN30,1,0),"")</f>
        <v/>
      </c>
      <c r="AO30" s="382" t="str">
        <f>IF(AND(②解答入力!$D30&lt;&gt;"",②解答入力!AO30&lt;&gt;""),IF(②解答入力!$D30=②解答入力!AO30,1,0),"")</f>
        <v/>
      </c>
      <c r="AP30" s="382" t="str">
        <f>IF(AND(②解答入力!$D30&lt;&gt;"",②解答入力!AP30&lt;&gt;""),IF(②解答入力!$D30=②解答入力!AP30,1,0),"")</f>
        <v/>
      </c>
      <c r="AQ30" s="382" t="str">
        <f>IF(AND(②解答入力!$D30&lt;&gt;"",②解答入力!AQ30&lt;&gt;""),IF(②解答入力!$D30=②解答入力!AQ30,1,0),"")</f>
        <v/>
      </c>
      <c r="AR30" s="408" t="str">
        <f>IF(AND(②解答入力!$D30&lt;&gt;"",②解答入力!AR30&lt;&gt;""),IF(②解答入力!$D30=②解答入力!AR30,1,0),"")</f>
        <v/>
      </c>
    </row>
    <row r="31" spans="1:44">
      <c r="A31" s="482"/>
      <c r="B31" s="508"/>
      <c r="C31" s="103">
        <v>28</v>
      </c>
      <c r="D31" s="367"/>
      <c r="E31" s="381" t="str">
        <f>IF(AND(②解答入力!$D31&lt;&gt;"",②解答入力!E31&lt;&gt;""),IF(②解答入力!$D31=②解答入力!E31,1,0),"")</f>
        <v/>
      </c>
      <c r="F31" s="382" t="str">
        <f>IF(AND(②解答入力!$D31&lt;&gt;"",②解答入力!F31&lt;&gt;""),IF(②解答入力!$D31=②解答入力!F31,1,0),"")</f>
        <v/>
      </c>
      <c r="G31" s="382" t="str">
        <f>IF(AND(②解答入力!$D31&lt;&gt;"",②解答入力!G31&lt;&gt;""),IF(②解答入力!$D31=②解答入力!G31,1,0),"")</f>
        <v/>
      </c>
      <c r="H31" s="382" t="str">
        <f>IF(AND(②解答入力!$D31&lt;&gt;"",②解答入力!H31&lt;&gt;""),IF(②解答入力!$D31=②解答入力!H31,1,0),"")</f>
        <v/>
      </c>
      <c r="I31" s="382" t="str">
        <f>IF(AND(②解答入力!$D31&lt;&gt;"",②解答入力!I31&lt;&gt;""),IF(②解答入力!$D31=②解答入力!I31,1,0),"")</f>
        <v/>
      </c>
      <c r="J31" s="382" t="str">
        <f>IF(AND(②解答入力!$D31&lt;&gt;"",②解答入力!J31&lt;&gt;""),IF(②解答入力!$D31=②解答入力!J31,1,0),"")</f>
        <v/>
      </c>
      <c r="K31" s="382" t="str">
        <f>IF(AND(②解答入力!$D31&lt;&gt;"",②解答入力!K31&lt;&gt;""),IF(②解答入力!$D31=②解答入力!K31,1,0),"")</f>
        <v/>
      </c>
      <c r="L31" s="382" t="str">
        <f>IF(AND(②解答入力!$D31&lt;&gt;"",②解答入力!L31&lt;&gt;""),IF(②解答入力!$D31=②解答入力!L31,1,0),"")</f>
        <v/>
      </c>
      <c r="M31" s="382" t="str">
        <f>IF(AND(②解答入力!$D31&lt;&gt;"",②解答入力!M31&lt;&gt;""),IF(②解答入力!$D31=②解答入力!M31,1,0),"")</f>
        <v/>
      </c>
      <c r="N31" s="382" t="str">
        <f>IF(AND(②解答入力!$D31&lt;&gt;"",②解答入力!N31&lt;&gt;""),IF(②解答入力!$D31=②解答入力!N31,1,0),"")</f>
        <v/>
      </c>
      <c r="O31" s="382" t="str">
        <f>IF(AND(②解答入力!$D31&lt;&gt;"",②解答入力!O31&lt;&gt;""),IF(②解答入力!$D31=②解答入力!O31,1,0),"")</f>
        <v/>
      </c>
      <c r="P31" s="382" t="str">
        <f>IF(AND(②解答入力!$D31&lt;&gt;"",②解答入力!P31&lt;&gt;""),IF(②解答入力!$D31=②解答入力!P31,1,0),"")</f>
        <v/>
      </c>
      <c r="Q31" s="382" t="str">
        <f>IF(AND(②解答入力!$D31&lt;&gt;"",②解答入力!Q31&lt;&gt;""),IF(②解答入力!$D31=②解答入力!Q31,1,0),"")</f>
        <v/>
      </c>
      <c r="R31" s="382" t="str">
        <f>IF(AND(②解答入力!$D31&lt;&gt;"",②解答入力!R31&lt;&gt;""),IF(②解答入力!$D31=②解答入力!R31,1,0),"")</f>
        <v/>
      </c>
      <c r="S31" s="382" t="str">
        <f>IF(AND(②解答入力!$D31&lt;&gt;"",②解答入力!S31&lt;&gt;""),IF(②解答入力!$D31=②解答入力!S31,1,0),"")</f>
        <v/>
      </c>
      <c r="T31" s="382" t="str">
        <f>IF(AND(②解答入力!$D31&lt;&gt;"",②解答入力!T31&lt;&gt;""),IF(②解答入力!$D31=②解答入力!T31,1,0),"")</f>
        <v/>
      </c>
      <c r="U31" s="382" t="str">
        <f>IF(AND(②解答入力!$D31&lt;&gt;"",②解答入力!U31&lt;&gt;""),IF(②解答入力!$D31=②解答入力!U31,1,0),"")</f>
        <v/>
      </c>
      <c r="V31" s="382" t="str">
        <f>IF(AND(②解答入力!$D31&lt;&gt;"",②解答入力!V31&lt;&gt;""),IF(②解答入力!$D31=②解答入力!V31,1,0),"")</f>
        <v/>
      </c>
      <c r="W31" s="382" t="str">
        <f>IF(AND(②解答入力!$D31&lt;&gt;"",②解答入力!W31&lt;&gt;""),IF(②解答入力!$D31=②解答入力!W31,1,0),"")</f>
        <v/>
      </c>
      <c r="X31" s="382" t="str">
        <f>IF(AND(②解答入力!$D31&lt;&gt;"",②解答入力!X31&lt;&gt;""),IF(②解答入力!$D31=②解答入力!X31,1,0),"")</f>
        <v/>
      </c>
      <c r="Y31" s="382" t="str">
        <f>IF(AND(②解答入力!$D31&lt;&gt;"",②解答入力!Y31&lt;&gt;""),IF(②解答入力!$D31=②解答入力!Y31,1,0),"")</f>
        <v/>
      </c>
      <c r="Z31" s="382" t="str">
        <f>IF(AND(②解答入力!$D31&lt;&gt;"",②解答入力!Z31&lt;&gt;""),IF(②解答入力!$D31=②解答入力!Z31,1,0),"")</f>
        <v/>
      </c>
      <c r="AA31" s="382" t="str">
        <f>IF(AND(②解答入力!$D31&lt;&gt;"",②解答入力!AA31&lt;&gt;""),IF(②解答入力!$D31=②解答入力!AA31,1,0),"")</f>
        <v/>
      </c>
      <c r="AB31" s="382" t="str">
        <f>IF(AND(②解答入力!$D31&lt;&gt;"",②解答入力!AB31&lt;&gt;""),IF(②解答入力!$D31=②解答入力!AB31,1,0),"")</f>
        <v/>
      </c>
      <c r="AC31" s="382" t="str">
        <f>IF(AND(②解答入力!$D31&lt;&gt;"",②解答入力!AC31&lt;&gt;""),IF(②解答入力!$D31=②解答入力!AC31,1,0),"")</f>
        <v/>
      </c>
      <c r="AD31" s="382" t="str">
        <f>IF(AND(②解答入力!$D31&lt;&gt;"",②解答入力!AD31&lt;&gt;""),IF(②解答入力!$D31=②解答入力!AD31,1,0),"")</f>
        <v/>
      </c>
      <c r="AE31" s="382" t="str">
        <f>IF(AND(②解答入力!$D31&lt;&gt;"",②解答入力!AE31&lt;&gt;""),IF(②解答入力!$D31=②解答入力!AE31,1,0),"")</f>
        <v/>
      </c>
      <c r="AF31" s="382" t="str">
        <f>IF(AND(②解答入力!$D31&lt;&gt;"",②解答入力!AF31&lt;&gt;""),IF(②解答入力!$D31=②解答入力!AF31,1,0),"")</f>
        <v/>
      </c>
      <c r="AG31" s="382" t="str">
        <f>IF(AND(②解答入力!$D31&lt;&gt;"",②解答入力!AG31&lt;&gt;""),IF(②解答入力!$D31=②解答入力!AG31,1,0),"")</f>
        <v/>
      </c>
      <c r="AH31" s="382" t="str">
        <f>IF(AND(②解答入力!$D31&lt;&gt;"",②解答入力!AH31&lt;&gt;""),IF(②解答入力!$D31=②解答入力!AH31,1,0),"")</f>
        <v/>
      </c>
      <c r="AI31" s="382" t="str">
        <f>IF(AND(②解答入力!$D31&lt;&gt;"",②解答入力!AI31&lt;&gt;""),IF(②解答入力!$D31=②解答入力!AI31,1,0),"")</f>
        <v/>
      </c>
      <c r="AJ31" s="382" t="str">
        <f>IF(AND(②解答入力!$D31&lt;&gt;"",②解答入力!AJ31&lt;&gt;""),IF(②解答入力!$D31=②解答入力!AJ31,1,0),"")</f>
        <v/>
      </c>
      <c r="AK31" s="382" t="str">
        <f>IF(AND(②解答入力!$D31&lt;&gt;"",②解答入力!AK31&lt;&gt;""),IF(②解答入力!$D31=②解答入力!AK31,1,0),"")</f>
        <v/>
      </c>
      <c r="AL31" s="382" t="str">
        <f>IF(AND(②解答入力!$D31&lt;&gt;"",②解答入力!AL31&lt;&gt;""),IF(②解答入力!$D31=②解答入力!AL31,1,0),"")</f>
        <v/>
      </c>
      <c r="AM31" s="382" t="str">
        <f>IF(AND(②解答入力!$D31&lt;&gt;"",②解答入力!AM31&lt;&gt;""),IF(②解答入力!$D31=②解答入力!AM31,1,0),"")</f>
        <v/>
      </c>
      <c r="AN31" s="382" t="str">
        <f>IF(AND(②解答入力!$D31&lt;&gt;"",②解答入力!AN31&lt;&gt;""),IF(②解答入力!$D31=②解答入力!AN31,1,0),"")</f>
        <v/>
      </c>
      <c r="AO31" s="382" t="str">
        <f>IF(AND(②解答入力!$D31&lt;&gt;"",②解答入力!AO31&lt;&gt;""),IF(②解答入力!$D31=②解答入力!AO31,1,0),"")</f>
        <v/>
      </c>
      <c r="AP31" s="382" t="str">
        <f>IF(AND(②解答入力!$D31&lt;&gt;"",②解答入力!AP31&lt;&gt;""),IF(②解答入力!$D31=②解答入力!AP31,1,0),"")</f>
        <v/>
      </c>
      <c r="AQ31" s="382" t="str">
        <f>IF(AND(②解答入力!$D31&lt;&gt;"",②解答入力!AQ31&lt;&gt;""),IF(②解答入力!$D31=②解答入力!AQ31,1,0),"")</f>
        <v/>
      </c>
      <c r="AR31" s="408" t="str">
        <f>IF(AND(②解答入力!$D31&lt;&gt;"",②解答入力!AR31&lt;&gt;""),IF(②解答入力!$D31=②解答入力!AR31,1,0),"")</f>
        <v/>
      </c>
    </row>
    <row r="32" spans="1:44">
      <c r="A32" s="482"/>
      <c r="B32" s="508"/>
      <c r="C32" s="103">
        <v>29</v>
      </c>
      <c r="D32" s="367"/>
      <c r="E32" s="381" t="str">
        <f>IF(AND(②解答入力!$D32&lt;&gt;"",②解答入力!E32&lt;&gt;""),IF(②解答入力!$D32=②解答入力!E32,1,0),"")</f>
        <v/>
      </c>
      <c r="F32" s="382" t="str">
        <f>IF(AND(②解答入力!$D32&lt;&gt;"",②解答入力!F32&lt;&gt;""),IF(②解答入力!$D32=②解答入力!F32,1,0),"")</f>
        <v/>
      </c>
      <c r="G32" s="382" t="str">
        <f>IF(AND(②解答入力!$D32&lt;&gt;"",②解答入力!G32&lt;&gt;""),IF(②解答入力!$D32=②解答入力!G32,1,0),"")</f>
        <v/>
      </c>
      <c r="H32" s="382" t="str">
        <f>IF(AND(②解答入力!$D32&lt;&gt;"",②解答入力!H32&lt;&gt;""),IF(②解答入力!$D32=②解答入力!H32,1,0),"")</f>
        <v/>
      </c>
      <c r="I32" s="382" t="str">
        <f>IF(AND(②解答入力!$D32&lt;&gt;"",②解答入力!I32&lt;&gt;""),IF(②解答入力!$D32=②解答入力!I32,1,0),"")</f>
        <v/>
      </c>
      <c r="J32" s="382" t="str">
        <f>IF(AND(②解答入力!$D32&lt;&gt;"",②解答入力!J32&lt;&gt;""),IF(②解答入力!$D32=②解答入力!J32,1,0),"")</f>
        <v/>
      </c>
      <c r="K32" s="382" t="str">
        <f>IF(AND(②解答入力!$D32&lt;&gt;"",②解答入力!K32&lt;&gt;""),IF(②解答入力!$D32=②解答入力!K32,1,0),"")</f>
        <v/>
      </c>
      <c r="L32" s="382" t="str">
        <f>IF(AND(②解答入力!$D32&lt;&gt;"",②解答入力!L32&lt;&gt;""),IF(②解答入力!$D32=②解答入力!L32,1,0),"")</f>
        <v/>
      </c>
      <c r="M32" s="382" t="str">
        <f>IF(AND(②解答入力!$D32&lt;&gt;"",②解答入力!M32&lt;&gt;""),IF(②解答入力!$D32=②解答入力!M32,1,0),"")</f>
        <v/>
      </c>
      <c r="N32" s="382" t="str">
        <f>IF(AND(②解答入力!$D32&lt;&gt;"",②解答入力!N32&lt;&gt;""),IF(②解答入力!$D32=②解答入力!N32,1,0),"")</f>
        <v/>
      </c>
      <c r="O32" s="382" t="str">
        <f>IF(AND(②解答入力!$D32&lt;&gt;"",②解答入力!O32&lt;&gt;""),IF(②解答入力!$D32=②解答入力!O32,1,0),"")</f>
        <v/>
      </c>
      <c r="P32" s="382" t="str">
        <f>IF(AND(②解答入力!$D32&lt;&gt;"",②解答入力!P32&lt;&gt;""),IF(②解答入力!$D32=②解答入力!P32,1,0),"")</f>
        <v/>
      </c>
      <c r="Q32" s="382" t="str">
        <f>IF(AND(②解答入力!$D32&lt;&gt;"",②解答入力!Q32&lt;&gt;""),IF(②解答入力!$D32=②解答入力!Q32,1,0),"")</f>
        <v/>
      </c>
      <c r="R32" s="382" t="str">
        <f>IF(AND(②解答入力!$D32&lt;&gt;"",②解答入力!R32&lt;&gt;""),IF(②解答入力!$D32=②解答入力!R32,1,0),"")</f>
        <v/>
      </c>
      <c r="S32" s="382" t="str">
        <f>IF(AND(②解答入力!$D32&lt;&gt;"",②解答入力!S32&lt;&gt;""),IF(②解答入力!$D32=②解答入力!S32,1,0),"")</f>
        <v/>
      </c>
      <c r="T32" s="382" t="str">
        <f>IF(AND(②解答入力!$D32&lt;&gt;"",②解答入力!T32&lt;&gt;""),IF(②解答入力!$D32=②解答入力!T32,1,0),"")</f>
        <v/>
      </c>
      <c r="U32" s="382" t="str">
        <f>IF(AND(②解答入力!$D32&lt;&gt;"",②解答入力!U32&lt;&gt;""),IF(②解答入力!$D32=②解答入力!U32,1,0),"")</f>
        <v/>
      </c>
      <c r="V32" s="382" t="str">
        <f>IF(AND(②解答入力!$D32&lt;&gt;"",②解答入力!V32&lt;&gt;""),IF(②解答入力!$D32=②解答入力!V32,1,0),"")</f>
        <v/>
      </c>
      <c r="W32" s="382" t="str">
        <f>IF(AND(②解答入力!$D32&lt;&gt;"",②解答入力!W32&lt;&gt;""),IF(②解答入力!$D32=②解答入力!W32,1,0),"")</f>
        <v/>
      </c>
      <c r="X32" s="382" t="str">
        <f>IF(AND(②解答入力!$D32&lt;&gt;"",②解答入力!X32&lt;&gt;""),IF(②解答入力!$D32=②解答入力!X32,1,0),"")</f>
        <v/>
      </c>
      <c r="Y32" s="382" t="str">
        <f>IF(AND(②解答入力!$D32&lt;&gt;"",②解答入力!Y32&lt;&gt;""),IF(②解答入力!$D32=②解答入力!Y32,1,0),"")</f>
        <v/>
      </c>
      <c r="Z32" s="382" t="str">
        <f>IF(AND(②解答入力!$D32&lt;&gt;"",②解答入力!Z32&lt;&gt;""),IF(②解答入力!$D32=②解答入力!Z32,1,0),"")</f>
        <v/>
      </c>
      <c r="AA32" s="382" t="str">
        <f>IF(AND(②解答入力!$D32&lt;&gt;"",②解答入力!AA32&lt;&gt;""),IF(②解答入力!$D32=②解答入力!AA32,1,0),"")</f>
        <v/>
      </c>
      <c r="AB32" s="382" t="str">
        <f>IF(AND(②解答入力!$D32&lt;&gt;"",②解答入力!AB32&lt;&gt;""),IF(②解答入力!$D32=②解答入力!AB32,1,0),"")</f>
        <v/>
      </c>
      <c r="AC32" s="382" t="str">
        <f>IF(AND(②解答入力!$D32&lt;&gt;"",②解答入力!AC32&lt;&gt;""),IF(②解答入力!$D32=②解答入力!AC32,1,0),"")</f>
        <v/>
      </c>
      <c r="AD32" s="382" t="str">
        <f>IF(AND(②解答入力!$D32&lt;&gt;"",②解答入力!AD32&lt;&gt;""),IF(②解答入力!$D32=②解答入力!AD32,1,0),"")</f>
        <v/>
      </c>
      <c r="AE32" s="382" t="str">
        <f>IF(AND(②解答入力!$D32&lt;&gt;"",②解答入力!AE32&lt;&gt;""),IF(②解答入力!$D32=②解答入力!AE32,1,0),"")</f>
        <v/>
      </c>
      <c r="AF32" s="382" t="str">
        <f>IF(AND(②解答入力!$D32&lt;&gt;"",②解答入力!AF32&lt;&gt;""),IF(②解答入力!$D32=②解答入力!AF32,1,0),"")</f>
        <v/>
      </c>
      <c r="AG32" s="382" t="str">
        <f>IF(AND(②解答入力!$D32&lt;&gt;"",②解答入力!AG32&lt;&gt;""),IF(②解答入力!$D32=②解答入力!AG32,1,0),"")</f>
        <v/>
      </c>
      <c r="AH32" s="382" t="str">
        <f>IF(AND(②解答入力!$D32&lt;&gt;"",②解答入力!AH32&lt;&gt;""),IF(②解答入力!$D32=②解答入力!AH32,1,0),"")</f>
        <v/>
      </c>
      <c r="AI32" s="382" t="str">
        <f>IF(AND(②解答入力!$D32&lt;&gt;"",②解答入力!AI32&lt;&gt;""),IF(②解答入力!$D32=②解答入力!AI32,1,0),"")</f>
        <v/>
      </c>
      <c r="AJ32" s="382" t="str">
        <f>IF(AND(②解答入力!$D32&lt;&gt;"",②解答入力!AJ32&lt;&gt;""),IF(②解答入力!$D32=②解答入力!AJ32,1,0),"")</f>
        <v/>
      </c>
      <c r="AK32" s="382" t="str">
        <f>IF(AND(②解答入力!$D32&lt;&gt;"",②解答入力!AK32&lt;&gt;""),IF(②解答入力!$D32=②解答入力!AK32,1,0),"")</f>
        <v/>
      </c>
      <c r="AL32" s="382" t="str">
        <f>IF(AND(②解答入力!$D32&lt;&gt;"",②解答入力!AL32&lt;&gt;""),IF(②解答入力!$D32=②解答入力!AL32,1,0),"")</f>
        <v/>
      </c>
      <c r="AM32" s="382" t="str">
        <f>IF(AND(②解答入力!$D32&lt;&gt;"",②解答入力!AM32&lt;&gt;""),IF(②解答入力!$D32=②解答入力!AM32,1,0),"")</f>
        <v/>
      </c>
      <c r="AN32" s="382" t="str">
        <f>IF(AND(②解答入力!$D32&lt;&gt;"",②解答入力!AN32&lt;&gt;""),IF(②解答入力!$D32=②解答入力!AN32,1,0),"")</f>
        <v/>
      </c>
      <c r="AO32" s="382" t="str">
        <f>IF(AND(②解答入力!$D32&lt;&gt;"",②解答入力!AO32&lt;&gt;""),IF(②解答入力!$D32=②解答入力!AO32,1,0),"")</f>
        <v/>
      </c>
      <c r="AP32" s="382" t="str">
        <f>IF(AND(②解答入力!$D32&lt;&gt;"",②解答入力!AP32&lt;&gt;""),IF(②解答入力!$D32=②解答入力!AP32,1,0),"")</f>
        <v/>
      </c>
      <c r="AQ32" s="382" t="str">
        <f>IF(AND(②解答入力!$D32&lt;&gt;"",②解答入力!AQ32&lt;&gt;""),IF(②解答入力!$D32=②解答入力!AQ32,1,0),"")</f>
        <v/>
      </c>
      <c r="AR32" s="408" t="str">
        <f>IF(AND(②解答入力!$D32&lt;&gt;"",②解答入力!AR32&lt;&gt;""),IF(②解答入力!$D32=②解答入力!AR32,1,0),"")</f>
        <v/>
      </c>
    </row>
    <row r="33" spans="1:44" ht="14.25" thickBot="1">
      <c r="A33" s="482"/>
      <c r="B33" s="784"/>
      <c r="C33" s="106">
        <v>30</v>
      </c>
      <c r="D33" s="365"/>
      <c r="E33" s="379" t="str">
        <f>IF(AND(②解答入力!$D33&lt;&gt;"",②解答入力!E33&lt;&gt;""),IF(②解答入力!$D33=②解答入力!E33,1,0),"")</f>
        <v/>
      </c>
      <c r="F33" s="380" t="str">
        <f>IF(AND(②解答入力!$D33&lt;&gt;"",②解答入力!F33&lt;&gt;""),IF(②解答入力!$D33=②解答入力!F33,1,0),"")</f>
        <v/>
      </c>
      <c r="G33" s="380" t="str">
        <f>IF(AND(②解答入力!$D33&lt;&gt;"",②解答入力!G33&lt;&gt;""),IF(②解答入力!$D33=②解答入力!G33,1,0),"")</f>
        <v/>
      </c>
      <c r="H33" s="380" t="str">
        <f>IF(AND(②解答入力!$D33&lt;&gt;"",②解答入力!H33&lt;&gt;""),IF(②解答入力!$D33=②解答入力!H33,1,0),"")</f>
        <v/>
      </c>
      <c r="I33" s="380" t="str">
        <f>IF(AND(②解答入力!$D33&lt;&gt;"",②解答入力!I33&lt;&gt;""),IF(②解答入力!$D33=②解答入力!I33,1,0),"")</f>
        <v/>
      </c>
      <c r="J33" s="380" t="str">
        <f>IF(AND(②解答入力!$D33&lt;&gt;"",②解答入力!J33&lt;&gt;""),IF(②解答入力!$D33=②解答入力!J33,1,0),"")</f>
        <v/>
      </c>
      <c r="K33" s="380" t="str">
        <f>IF(AND(②解答入力!$D33&lt;&gt;"",②解答入力!K33&lt;&gt;""),IF(②解答入力!$D33=②解答入力!K33,1,0),"")</f>
        <v/>
      </c>
      <c r="L33" s="380" t="str">
        <f>IF(AND(②解答入力!$D33&lt;&gt;"",②解答入力!L33&lt;&gt;""),IF(②解答入力!$D33=②解答入力!L33,1,0),"")</f>
        <v/>
      </c>
      <c r="M33" s="380" t="str">
        <f>IF(AND(②解答入力!$D33&lt;&gt;"",②解答入力!M33&lt;&gt;""),IF(②解答入力!$D33=②解答入力!M33,1,0),"")</f>
        <v/>
      </c>
      <c r="N33" s="380" t="str">
        <f>IF(AND(②解答入力!$D33&lt;&gt;"",②解答入力!N33&lt;&gt;""),IF(②解答入力!$D33=②解答入力!N33,1,0),"")</f>
        <v/>
      </c>
      <c r="O33" s="380" t="str">
        <f>IF(AND(②解答入力!$D33&lt;&gt;"",②解答入力!O33&lt;&gt;""),IF(②解答入力!$D33=②解答入力!O33,1,0),"")</f>
        <v/>
      </c>
      <c r="P33" s="380" t="str">
        <f>IF(AND(②解答入力!$D33&lt;&gt;"",②解答入力!P33&lt;&gt;""),IF(②解答入力!$D33=②解答入力!P33,1,0),"")</f>
        <v/>
      </c>
      <c r="Q33" s="380" t="str">
        <f>IF(AND(②解答入力!$D33&lt;&gt;"",②解答入力!Q33&lt;&gt;""),IF(②解答入力!$D33=②解答入力!Q33,1,0),"")</f>
        <v/>
      </c>
      <c r="R33" s="380" t="str">
        <f>IF(AND(②解答入力!$D33&lt;&gt;"",②解答入力!R33&lt;&gt;""),IF(②解答入力!$D33=②解答入力!R33,1,0),"")</f>
        <v/>
      </c>
      <c r="S33" s="380" t="str">
        <f>IF(AND(②解答入力!$D33&lt;&gt;"",②解答入力!S33&lt;&gt;""),IF(②解答入力!$D33=②解答入力!S33,1,0),"")</f>
        <v/>
      </c>
      <c r="T33" s="380" t="str">
        <f>IF(AND(②解答入力!$D33&lt;&gt;"",②解答入力!T33&lt;&gt;""),IF(②解答入力!$D33=②解答入力!T33,1,0),"")</f>
        <v/>
      </c>
      <c r="U33" s="380" t="str">
        <f>IF(AND(②解答入力!$D33&lt;&gt;"",②解答入力!U33&lt;&gt;""),IF(②解答入力!$D33=②解答入力!U33,1,0),"")</f>
        <v/>
      </c>
      <c r="V33" s="380" t="str">
        <f>IF(AND(②解答入力!$D33&lt;&gt;"",②解答入力!V33&lt;&gt;""),IF(②解答入力!$D33=②解答入力!V33,1,0),"")</f>
        <v/>
      </c>
      <c r="W33" s="380" t="str">
        <f>IF(AND(②解答入力!$D33&lt;&gt;"",②解答入力!W33&lt;&gt;""),IF(②解答入力!$D33=②解答入力!W33,1,0),"")</f>
        <v/>
      </c>
      <c r="X33" s="380" t="str">
        <f>IF(AND(②解答入力!$D33&lt;&gt;"",②解答入力!X33&lt;&gt;""),IF(②解答入力!$D33=②解答入力!X33,1,0),"")</f>
        <v/>
      </c>
      <c r="Y33" s="380" t="str">
        <f>IF(AND(②解答入力!$D33&lt;&gt;"",②解答入力!Y33&lt;&gt;""),IF(②解答入力!$D33=②解答入力!Y33,1,0),"")</f>
        <v/>
      </c>
      <c r="Z33" s="380" t="str">
        <f>IF(AND(②解答入力!$D33&lt;&gt;"",②解答入力!Z33&lt;&gt;""),IF(②解答入力!$D33=②解答入力!Z33,1,0),"")</f>
        <v/>
      </c>
      <c r="AA33" s="380" t="str">
        <f>IF(AND(②解答入力!$D33&lt;&gt;"",②解答入力!AA33&lt;&gt;""),IF(②解答入力!$D33=②解答入力!AA33,1,0),"")</f>
        <v/>
      </c>
      <c r="AB33" s="380" t="str">
        <f>IF(AND(②解答入力!$D33&lt;&gt;"",②解答入力!AB33&lt;&gt;""),IF(②解答入力!$D33=②解答入力!AB33,1,0),"")</f>
        <v/>
      </c>
      <c r="AC33" s="380" t="str">
        <f>IF(AND(②解答入力!$D33&lt;&gt;"",②解答入力!AC33&lt;&gt;""),IF(②解答入力!$D33=②解答入力!AC33,1,0),"")</f>
        <v/>
      </c>
      <c r="AD33" s="380" t="str">
        <f>IF(AND(②解答入力!$D33&lt;&gt;"",②解答入力!AD33&lt;&gt;""),IF(②解答入力!$D33=②解答入力!AD33,1,0),"")</f>
        <v/>
      </c>
      <c r="AE33" s="380" t="str">
        <f>IF(AND(②解答入力!$D33&lt;&gt;"",②解答入力!AE33&lt;&gt;""),IF(②解答入力!$D33=②解答入力!AE33,1,0),"")</f>
        <v/>
      </c>
      <c r="AF33" s="380" t="str">
        <f>IF(AND(②解答入力!$D33&lt;&gt;"",②解答入力!AF33&lt;&gt;""),IF(②解答入力!$D33=②解答入力!AF33,1,0),"")</f>
        <v/>
      </c>
      <c r="AG33" s="380" t="str">
        <f>IF(AND(②解答入力!$D33&lt;&gt;"",②解答入力!AG33&lt;&gt;""),IF(②解答入力!$D33=②解答入力!AG33,1,0),"")</f>
        <v/>
      </c>
      <c r="AH33" s="380" t="str">
        <f>IF(AND(②解答入力!$D33&lt;&gt;"",②解答入力!AH33&lt;&gt;""),IF(②解答入力!$D33=②解答入力!AH33,1,0),"")</f>
        <v/>
      </c>
      <c r="AI33" s="380" t="str">
        <f>IF(AND(②解答入力!$D33&lt;&gt;"",②解答入力!AI33&lt;&gt;""),IF(②解答入力!$D33=②解答入力!AI33,1,0),"")</f>
        <v/>
      </c>
      <c r="AJ33" s="380" t="str">
        <f>IF(AND(②解答入力!$D33&lt;&gt;"",②解答入力!AJ33&lt;&gt;""),IF(②解答入力!$D33=②解答入力!AJ33,1,0),"")</f>
        <v/>
      </c>
      <c r="AK33" s="380" t="str">
        <f>IF(AND(②解答入力!$D33&lt;&gt;"",②解答入力!AK33&lt;&gt;""),IF(②解答入力!$D33=②解答入力!AK33,1,0),"")</f>
        <v/>
      </c>
      <c r="AL33" s="380" t="str">
        <f>IF(AND(②解答入力!$D33&lt;&gt;"",②解答入力!AL33&lt;&gt;""),IF(②解答入力!$D33=②解答入力!AL33,1,0),"")</f>
        <v/>
      </c>
      <c r="AM33" s="380" t="str">
        <f>IF(AND(②解答入力!$D33&lt;&gt;"",②解答入力!AM33&lt;&gt;""),IF(②解答入力!$D33=②解答入力!AM33,1,0),"")</f>
        <v/>
      </c>
      <c r="AN33" s="380" t="str">
        <f>IF(AND(②解答入力!$D33&lt;&gt;"",②解答入力!AN33&lt;&gt;""),IF(②解答入力!$D33=②解答入力!AN33,1,0),"")</f>
        <v/>
      </c>
      <c r="AO33" s="380" t="str">
        <f>IF(AND(②解答入力!$D33&lt;&gt;"",②解答入力!AO33&lt;&gt;""),IF(②解答入力!$D33=②解答入力!AO33,1,0),"")</f>
        <v/>
      </c>
      <c r="AP33" s="380" t="str">
        <f>IF(AND(②解答入力!$D33&lt;&gt;"",②解答入力!AP33&lt;&gt;""),IF(②解答入力!$D33=②解答入力!AP33,1,0),"")</f>
        <v/>
      </c>
      <c r="AQ33" s="380" t="str">
        <f>IF(AND(②解答入力!$D33&lt;&gt;"",②解答入力!AQ33&lt;&gt;""),IF(②解答入力!$D33=②解答入力!AQ33,1,0),"")</f>
        <v/>
      </c>
      <c r="AR33" s="407" t="str">
        <f>IF(AND(②解答入力!$D33&lt;&gt;"",②解答入力!AR33&lt;&gt;""),IF(②解答入力!$D33=②解答入力!AR33,1,0),"")</f>
        <v/>
      </c>
    </row>
    <row r="34" spans="1:44" ht="13.5" customHeight="1">
      <c r="A34" s="482"/>
      <c r="B34" s="783" t="s">
        <v>61</v>
      </c>
      <c r="C34" s="114">
        <v>31</v>
      </c>
      <c r="D34" s="366"/>
      <c r="E34" s="377" t="str">
        <f>IF(AND(②解答入力!$D34&lt;&gt;"",②解答入力!E34&lt;&gt;""),IF(②解答入力!$D34=②解答入力!E34,1,0),"")</f>
        <v/>
      </c>
      <c r="F34" s="378" t="str">
        <f>IF(AND(②解答入力!$D34&lt;&gt;"",②解答入力!F34&lt;&gt;""),IF(②解答入力!$D34=②解答入力!F34,1,0),"")</f>
        <v/>
      </c>
      <c r="G34" s="378" t="str">
        <f>IF(AND(②解答入力!$D34&lt;&gt;"",②解答入力!G34&lt;&gt;""),IF(②解答入力!$D34=②解答入力!G34,1,0),"")</f>
        <v/>
      </c>
      <c r="H34" s="378" t="str">
        <f>IF(AND(②解答入力!$D34&lt;&gt;"",②解答入力!H34&lt;&gt;""),IF(②解答入力!$D34=②解答入力!H34,1,0),"")</f>
        <v/>
      </c>
      <c r="I34" s="378" t="str">
        <f>IF(AND(②解答入力!$D34&lt;&gt;"",②解答入力!I34&lt;&gt;""),IF(②解答入力!$D34=②解答入力!I34,1,0),"")</f>
        <v/>
      </c>
      <c r="J34" s="378" t="str">
        <f>IF(AND(②解答入力!$D34&lt;&gt;"",②解答入力!J34&lt;&gt;""),IF(②解答入力!$D34=②解答入力!J34,1,0),"")</f>
        <v/>
      </c>
      <c r="K34" s="378" t="str">
        <f>IF(AND(②解答入力!$D34&lt;&gt;"",②解答入力!K34&lt;&gt;""),IF(②解答入力!$D34=②解答入力!K34,1,0),"")</f>
        <v/>
      </c>
      <c r="L34" s="378" t="str">
        <f>IF(AND(②解答入力!$D34&lt;&gt;"",②解答入力!L34&lt;&gt;""),IF(②解答入力!$D34=②解答入力!L34,1,0),"")</f>
        <v/>
      </c>
      <c r="M34" s="378" t="str">
        <f>IF(AND(②解答入力!$D34&lt;&gt;"",②解答入力!M34&lt;&gt;""),IF(②解答入力!$D34=②解答入力!M34,1,0),"")</f>
        <v/>
      </c>
      <c r="N34" s="378" t="str">
        <f>IF(AND(②解答入力!$D34&lt;&gt;"",②解答入力!N34&lt;&gt;""),IF(②解答入力!$D34=②解答入力!N34,1,0),"")</f>
        <v/>
      </c>
      <c r="O34" s="378" t="str">
        <f>IF(AND(②解答入力!$D34&lt;&gt;"",②解答入力!O34&lt;&gt;""),IF(②解答入力!$D34=②解答入力!O34,1,0),"")</f>
        <v/>
      </c>
      <c r="P34" s="378" t="str">
        <f>IF(AND(②解答入力!$D34&lt;&gt;"",②解答入力!P34&lt;&gt;""),IF(②解答入力!$D34=②解答入力!P34,1,0),"")</f>
        <v/>
      </c>
      <c r="Q34" s="378" t="str">
        <f>IF(AND(②解答入力!$D34&lt;&gt;"",②解答入力!Q34&lt;&gt;""),IF(②解答入力!$D34=②解答入力!Q34,1,0),"")</f>
        <v/>
      </c>
      <c r="R34" s="378" t="str">
        <f>IF(AND(②解答入力!$D34&lt;&gt;"",②解答入力!R34&lt;&gt;""),IF(②解答入力!$D34=②解答入力!R34,1,0),"")</f>
        <v/>
      </c>
      <c r="S34" s="378" t="str">
        <f>IF(AND(②解答入力!$D34&lt;&gt;"",②解答入力!S34&lt;&gt;""),IF(②解答入力!$D34=②解答入力!S34,1,0),"")</f>
        <v/>
      </c>
      <c r="T34" s="378" t="str">
        <f>IF(AND(②解答入力!$D34&lt;&gt;"",②解答入力!T34&lt;&gt;""),IF(②解答入力!$D34=②解答入力!T34,1,0),"")</f>
        <v/>
      </c>
      <c r="U34" s="378" t="str">
        <f>IF(AND(②解答入力!$D34&lt;&gt;"",②解答入力!U34&lt;&gt;""),IF(②解答入力!$D34=②解答入力!U34,1,0),"")</f>
        <v/>
      </c>
      <c r="V34" s="378" t="str">
        <f>IF(AND(②解答入力!$D34&lt;&gt;"",②解答入力!V34&lt;&gt;""),IF(②解答入力!$D34=②解答入力!V34,1,0),"")</f>
        <v/>
      </c>
      <c r="W34" s="378" t="str">
        <f>IF(AND(②解答入力!$D34&lt;&gt;"",②解答入力!W34&lt;&gt;""),IF(②解答入力!$D34=②解答入力!W34,1,0),"")</f>
        <v/>
      </c>
      <c r="X34" s="378" t="str">
        <f>IF(AND(②解答入力!$D34&lt;&gt;"",②解答入力!X34&lt;&gt;""),IF(②解答入力!$D34=②解答入力!X34,1,0),"")</f>
        <v/>
      </c>
      <c r="Y34" s="378" t="str">
        <f>IF(AND(②解答入力!$D34&lt;&gt;"",②解答入力!Y34&lt;&gt;""),IF(②解答入力!$D34=②解答入力!Y34,1,0),"")</f>
        <v/>
      </c>
      <c r="Z34" s="378" t="str">
        <f>IF(AND(②解答入力!$D34&lt;&gt;"",②解答入力!Z34&lt;&gt;""),IF(②解答入力!$D34=②解答入力!Z34,1,0),"")</f>
        <v/>
      </c>
      <c r="AA34" s="378" t="str">
        <f>IF(AND(②解答入力!$D34&lt;&gt;"",②解答入力!AA34&lt;&gt;""),IF(②解答入力!$D34=②解答入力!AA34,1,0),"")</f>
        <v/>
      </c>
      <c r="AB34" s="378" t="str">
        <f>IF(AND(②解答入力!$D34&lt;&gt;"",②解答入力!AB34&lt;&gt;""),IF(②解答入力!$D34=②解答入力!AB34,1,0),"")</f>
        <v/>
      </c>
      <c r="AC34" s="378" t="str">
        <f>IF(AND(②解答入力!$D34&lt;&gt;"",②解答入力!AC34&lt;&gt;""),IF(②解答入力!$D34=②解答入力!AC34,1,0),"")</f>
        <v/>
      </c>
      <c r="AD34" s="378" t="str">
        <f>IF(AND(②解答入力!$D34&lt;&gt;"",②解答入力!AD34&lt;&gt;""),IF(②解答入力!$D34=②解答入力!AD34,1,0),"")</f>
        <v/>
      </c>
      <c r="AE34" s="378" t="str">
        <f>IF(AND(②解答入力!$D34&lt;&gt;"",②解答入力!AE34&lt;&gt;""),IF(②解答入力!$D34=②解答入力!AE34,1,0),"")</f>
        <v/>
      </c>
      <c r="AF34" s="378" t="str">
        <f>IF(AND(②解答入力!$D34&lt;&gt;"",②解答入力!AF34&lt;&gt;""),IF(②解答入力!$D34=②解答入力!AF34,1,0),"")</f>
        <v/>
      </c>
      <c r="AG34" s="378" t="str">
        <f>IF(AND(②解答入力!$D34&lt;&gt;"",②解答入力!AG34&lt;&gt;""),IF(②解答入力!$D34=②解答入力!AG34,1,0),"")</f>
        <v/>
      </c>
      <c r="AH34" s="378" t="str">
        <f>IF(AND(②解答入力!$D34&lt;&gt;"",②解答入力!AH34&lt;&gt;""),IF(②解答入力!$D34=②解答入力!AH34,1,0),"")</f>
        <v/>
      </c>
      <c r="AI34" s="378" t="str">
        <f>IF(AND(②解答入力!$D34&lt;&gt;"",②解答入力!AI34&lt;&gt;""),IF(②解答入力!$D34=②解答入力!AI34,1,0),"")</f>
        <v/>
      </c>
      <c r="AJ34" s="378" t="str">
        <f>IF(AND(②解答入力!$D34&lt;&gt;"",②解答入力!AJ34&lt;&gt;""),IF(②解答入力!$D34=②解答入力!AJ34,1,0),"")</f>
        <v/>
      </c>
      <c r="AK34" s="378" t="str">
        <f>IF(AND(②解答入力!$D34&lt;&gt;"",②解答入力!AK34&lt;&gt;""),IF(②解答入力!$D34=②解答入力!AK34,1,0),"")</f>
        <v/>
      </c>
      <c r="AL34" s="378" t="str">
        <f>IF(AND(②解答入力!$D34&lt;&gt;"",②解答入力!AL34&lt;&gt;""),IF(②解答入力!$D34=②解答入力!AL34,1,0),"")</f>
        <v/>
      </c>
      <c r="AM34" s="378" t="str">
        <f>IF(AND(②解答入力!$D34&lt;&gt;"",②解答入力!AM34&lt;&gt;""),IF(②解答入力!$D34=②解答入力!AM34,1,0),"")</f>
        <v/>
      </c>
      <c r="AN34" s="378" t="str">
        <f>IF(AND(②解答入力!$D34&lt;&gt;"",②解答入力!AN34&lt;&gt;""),IF(②解答入力!$D34=②解答入力!AN34,1,0),"")</f>
        <v/>
      </c>
      <c r="AO34" s="378" t="str">
        <f>IF(AND(②解答入力!$D34&lt;&gt;"",②解答入力!AO34&lt;&gt;""),IF(②解答入力!$D34=②解答入力!AO34,1,0),"")</f>
        <v/>
      </c>
      <c r="AP34" s="378" t="str">
        <f>IF(AND(②解答入力!$D34&lt;&gt;"",②解答入力!AP34&lt;&gt;""),IF(②解答入力!$D34=②解答入力!AP34,1,0),"")</f>
        <v/>
      </c>
      <c r="AQ34" s="378" t="str">
        <f>IF(AND(②解答入力!$D34&lt;&gt;"",②解答入力!AQ34&lt;&gt;""),IF(②解答入力!$D34=②解答入力!AQ34,1,0),"")</f>
        <v/>
      </c>
      <c r="AR34" s="406" t="str">
        <f>IF(AND(②解答入力!$D34&lt;&gt;"",②解答入力!AR34&lt;&gt;""),IF(②解答入力!$D34=②解答入力!AR34,1,0),"")</f>
        <v/>
      </c>
    </row>
    <row r="35" spans="1:44">
      <c r="A35" s="482"/>
      <c r="B35" s="508"/>
      <c r="C35" s="103">
        <v>32</v>
      </c>
      <c r="D35" s="367"/>
      <c r="E35" s="381" t="str">
        <f>IF(AND(②解答入力!$D35&lt;&gt;"",②解答入力!E35&lt;&gt;""),IF(②解答入力!$D35=②解答入力!E35,1,0),"")</f>
        <v/>
      </c>
      <c r="F35" s="382" t="str">
        <f>IF(AND(②解答入力!$D35&lt;&gt;"",②解答入力!F35&lt;&gt;""),IF(②解答入力!$D35=②解答入力!F35,1,0),"")</f>
        <v/>
      </c>
      <c r="G35" s="382" t="str">
        <f>IF(AND(②解答入力!$D35&lt;&gt;"",②解答入力!G35&lt;&gt;""),IF(②解答入力!$D35=②解答入力!G35,1,0),"")</f>
        <v/>
      </c>
      <c r="H35" s="382" t="str">
        <f>IF(AND(②解答入力!$D35&lt;&gt;"",②解答入力!H35&lt;&gt;""),IF(②解答入力!$D35=②解答入力!H35,1,0),"")</f>
        <v/>
      </c>
      <c r="I35" s="382" t="str">
        <f>IF(AND(②解答入力!$D35&lt;&gt;"",②解答入力!I35&lt;&gt;""),IF(②解答入力!$D35=②解答入力!I35,1,0),"")</f>
        <v/>
      </c>
      <c r="J35" s="382" t="str">
        <f>IF(AND(②解答入力!$D35&lt;&gt;"",②解答入力!J35&lt;&gt;""),IF(②解答入力!$D35=②解答入力!J35,1,0),"")</f>
        <v/>
      </c>
      <c r="K35" s="382" t="str">
        <f>IF(AND(②解答入力!$D35&lt;&gt;"",②解答入力!K35&lt;&gt;""),IF(②解答入力!$D35=②解答入力!K35,1,0),"")</f>
        <v/>
      </c>
      <c r="L35" s="382" t="str">
        <f>IF(AND(②解答入力!$D35&lt;&gt;"",②解答入力!L35&lt;&gt;""),IF(②解答入力!$D35=②解答入力!L35,1,0),"")</f>
        <v/>
      </c>
      <c r="M35" s="382" t="str">
        <f>IF(AND(②解答入力!$D35&lt;&gt;"",②解答入力!M35&lt;&gt;""),IF(②解答入力!$D35=②解答入力!M35,1,0),"")</f>
        <v/>
      </c>
      <c r="N35" s="382" t="str">
        <f>IF(AND(②解答入力!$D35&lt;&gt;"",②解答入力!N35&lt;&gt;""),IF(②解答入力!$D35=②解答入力!N35,1,0),"")</f>
        <v/>
      </c>
      <c r="O35" s="382" t="str">
        <f>IF(AND(②解答入力!$D35&lt;&gt;"",②解答入力!O35&lt;&gt;""),IF(②解答入力!$D35=②解答入力!O35,1,0),"")</f>
        <v/>
      </c>
      <c r="P35" s="382" t="str">
        <f>IF(AND(②解答入力!$D35&lt;&gt;"",②解答入力!P35&lt;&gt;""),IF(②解答入力!$D35=②解答入力!P35,1,0),"")</f>
        <v/>
      </c>
      <c r="Q35" s="382" t="str">
        <f>IF(AND(②解答入力!$D35&lt;&gt;"",②解答入力!Q35&lt;&gt;""),IF(②解答入力!$D35=②解答入力!Q35,1,0),"")</f>
        <v/>
      </c>
      <c r="R35" s="382" t="str">
        <f>IF(AND(②解答入力!$D35&lt;&gt;"",②解答入力!R35&lt;&gt;""),IF(②解答入力!$D35=②解答入力!R35,1,0),"")</f>
        <v/>
      </c>
      <c r="S35" s="382" t="str">
        <f>IF(AND(②解答入力!$D35&lt;&gt;"",②解答入力!S35&lt;&gt;""),IF(②解答入力!$D35=②解答入力!S35,1,0),"")</f>
        <v/>
      </c>
      <c r="T35" s="382" t="str">
        <f>IF(AND(②解答入力!$D35&lt;&gt;"",②解答入力!T35&lt;&gt;""),IF(②解答入力!$D35=②解答入力!T35,1,0),"")</f>
        <v/>
      </c>
      <c r="U35" s="382" t="str">
        <f>IF(AND(②解答入力!$D35&lt;&gt;"",②解答入力!U35&lt;&gt;""),IF(②解答入力!$D35=②解答入力!U35,1,0),"")</f>
        <v/>
      </c>
      <c r="V35" s="382" t="str">
        <f>IF(AND(②解答入力!$D35&lt;&gt;"",②解答入力!V35&lt;&gt;""),IF(②解答入力!$D35=②解答入力!V35,1,0),"")</f>
        <v/>
      </c>
      <c r="W35" s="382" t="str">
        <f>IF(AND(②解答入力!$D35&lt;&gt;"",②解答入力!W35&lt;&gt;""),IF(②解答入力!$D35=②解答入力!W35,1,0),"")</f>
        <v/>
      </c>
      <c r="X35" s="382" t="str">
        <f>IF(AND(②解答入力!$D35&lt;&gt;"",②解答入力!X35&lt;&gt;""),IF(②解答入力!$D35=②解答入力!X35,1,0),"")</f>
        <v/>
      </c>
      <c r="Y35" s="382" t="str">
        <f>IF(AND(②解答入力!$D35&lt;&gt;"",②解答入力!Y35&lt;&gt;""),IF(②解答入力!$D35=②解答入力!Y35,1,0),"")</f>
        <v/>
      </c>
      <c r="Z35" s="382" t="str">
        <f>IF(AND(②解答入力!$D35&lt;&gt;"",②解答入力!Z35&lt;&gt;""),IF(②解答入力!$D35=②解答入力!Z35,1,0),"")</f>
        <v/>
      </c>
      <c r="AA35" s="382" t="str">
        <f>IF(AND(②解答入力!$D35&lt;&gt;"",②解答入力!AA35&lt;&gt;""),IF(②解答入力!$D35=②解答入力!AA35,1,0),"")</f>
        <v/>
      </c>
      <c r="AB35" s="382" t="str">
        <f>IF(AND(②解答入力!$D35&lt;&gt;"",②解答入力!AB35&lt;&gt;""),IF(②解答入力!$D35=②解答入力!AB35,1,0),"")</f>
        <v/>
      </c>
      <c r="AC35" s="382" t="str">
        <f>IF(AND(②解答入力!$D35&lt;&gt;"",②解答入力!AC35&lt;&gt;""),IF(②解答入力!$D35=②解答入力!AC35,1,0),"")</f>
        <v/>
      </c>
      <c r="AD35" s="382" t="str">
        <f>IF(AND(②解答入力!$D35&lt;&gt;"",②解答入力!AD35&lt;&gt;""),IF(②解答入力!$D35=②解答入力!AD35,1,0),"")</f>
        <v/>
      </c>
      <c r="AE35" s="382" t="str">
        <f>IF(AND(②解答入力!$D35&lt;&gt;"",②解答入力!AE35&lt;&gt;""),IF(②解答入力!$D35=②解答入力!AE35,1,0),"")</f>
        <v/>
      </c>
      <c r="AF35" s="382" t="str">
        <f>IF(AND(②解答入力!$D35&lt;&gt;"",②解答入力!AF35&lt;&gt;""),IF(②解答入力!$D35=②解答入力!AF35,1,0),"")</f>
        <v/>
      </c>
      <c r="AG35" s="382" t="str">
        <f>IF(AND(②解答入力!$D35&lt;&gt;"",②解答入力!AG35&lt;&gt;""),IF(②解答入力!$D35=②解答入力!AG35,1,0),"")</f>
        <v/>
      </c>
      <c r="AH35" s="382" t="str">
        <f>IF(AND(②解答入力!$D35&lt;&gt;"",②解答入力!AH35&lt;&gt;""),IF(②解答入力!$D35=②解答入力!AH35,1,0),"")</f>
        <v/>
      </c>
      <c r="AI35" s="382" t="str">
        <f>IF(AND(②解答入力!$D35&lt;&gt;"",②解答入力!AI35&lt;&gt;""),IF(②解答入力!$D35=②解答入力!AI35,1,0),"")</f>
        <v/>
      </c>
      <c r="AJ35" s="382" t="str">
        <f>IF(AND(②解答入力!$D35&lt;&gt;"",②解答入力!AJ35&lt;&gt;""),IF(②解答入力!$D35=②解答入力!AJ35,1,0),"")</f>
        <v/>
      </c>
      <c r="AK35" s="382" t="str">
        <f>IF(AND(②解答入力!$D35&lt;&gt;"",②解答入力!AK35&lt;&gt;""),IF(②解答入力!$D35=②解答入力!AK35,1,0),"")</f>
        <v/>
      </c>
      <c r="AL35" s="382" t="str">
        <f>IF(AND(②解答入力!$D35&lt;&gt;"",②解答入力!AL35&lt;&gt;""),IF(②解答入力!$D35=②解答入力!AL35,1,0),"")</f>
        <v/>
      </c>
      <c r="AM35" s="382" t="str">
        <f>IF(AND(②解答入力!$D35&lt;&gt;"",②解答入力!AM35&lt;&gt;""),IF(②解答入力!$D35=②解答入力!AM35,1,0),"")</f>
        <v/>
      </c>
      <c r="AN35" s="382" t="str">
        <f>IF(AND(②解答入力!$D35&lt;&gt;"",②解答入力!AN35&lt;&gt;""),IF(②解答入力!$D35=②解答入力!AN35,1,0),"")</f>
        <v/>
      </c>
      <c r="AO35" s="382" t="str">
        <f>IF(AND(②解答入力!$D35&lt;&gt;"",②解答入力!AO35&lt;&gt;""),IF(②解答入力!$D35=②解答入力!AO35,1,0),"")</f>
        <v/>
      </c>
      <c r="AP35" s="382" t="str">
        <f>IF(AND(②解答入力!$D35&lt;&gt;"",②解答入力!AP35&lt;&gt;""),IF(②解答入力!$D35=②解答入力!AP35,1,0),"")</f>
        <v/>
      </c>
      <c r="AQ35" s="382" t="str">
        <f>IF(AND(②解答入力!$D35&lt;&gt;"",②解答入力!AQ35&lt;&gt;""),IF(②解答入力!$D35=②解答入力!AQ35,1,0),"")</f>
        <v/>
      </c>
      <c r="AR35" s="408" t="str">
        <f>IF(AND(②解答入力!$D35&lt;&gt;"",②解答入力!AR35&lt;&gt;""),IF(②解答入力!$D35=②解答入力!AR35,1,0),"")</f>
        <v/>
      </c>
    </row>
    <row r="36" spans="1:44">
      <c r="A36" s="482"/>
      <c r="B36" s="508"/>
      <c r="C36" s="103">
        <v>33</v>
      </c>
      <c r="D36" s="367"/>
      <c r="E36" s="381" t="str">
        <f>IF(AND(②解答入力!$D36&lt;&gt;"",②解答入力!E36&lt;&gt;""),IF(②解答入力!$D36=②解答入力!E36,1,0),"")</f>
        <v/>
      </c>
      <c r="F36" s="382" t="str">
        <f>IF(AND(②解答入力!$D36&lt;&gt;"",②解答入力!F36&lt;&gt;""),IF(②解答入力!$D36=②解答入力!F36,1,0),"")</f>
        <v/>
      </c>
      <c r="G36" s="382" t="str">
        <f>IF(AND(②解答入力!$D36&lt;&gt;"",②解答入力!G36&lt;&gt;""),IF(②解答入力!$D36=②解答入力!G36,1,0),"")</f>
        <v/>
      </c>
      <c r="H36" s="382" t="str">
        <f>IF(AND(②解答入力!$D36&lt;&gt;"",②解答入力!H36&lt;&gt;""),IF(②解答入力!$D36=②解答入力!H36,1,0),"")</f>
        <v/>
      </c>
      <c r="I36" s="382" t="str">
        <f>IF(AND(②解答入力!$D36&lt;&gt;"",②解答入力!I36&lt;&gt;""),IF(②解答入力!$D36=②解答入力!I36,1,0),"")</f>
        <v/>
      </c>
      <c r="J36" s="382" t="str">
        <f>IF(AND(②解答入力!$D36&lt;&gt;"",②解答入力!J36&lt;&gt;""),IF(②解答入力!$D36=②解答入力!J36,1,0),"")</f>
        <v/>
      </c>
      <c r="K36" s="382" t="str">
        <f>IF(AND(②解答入力!$D36&lt;&gt;"",②解答入力!K36&lt;&gt;""),IF(②解答入力!$D36=②解答入力!K36,1,0),"")</f>
        <v/>
      </c>
      <c r="L36" s="382" t="str">
        <f>IF(AND(②解答入力!$D36&lt;&gt;"",②解答入力!L36&lt;&gt;""),IF(②解答入力!$D36=②解答入力!L36,1,0),"")</f>
        <v/>
      </c>
      <c r="M36" s="382" t="str">
        <f>IF(AND(②解答入力!$D36&lt;&gt;"",②解答入力!M36&lt;&gt;""),IF(②解答入力!$D36=②解答入力!M36,1,0),"")</f>
        <v/>
      </c>
      <c r="N36" s="382" t="str">
        <f>IF(AND(②解答入力!$D36&lt;&gt;"",②解答入力!N36&lt;&gt;""),IF(②解答入力!$D36=②解答入力!N36,1,0),"")</f>
        <v/>
      </c>
      <c r="O36" s="382" t="str">
        <f>IF(AND(②解答入力!$D36&lt;&gt;"",②解答入力!O36&lt;&gt;""),IF(②解答入力!$D36=②解答入力!O36,1,0),"")</f>
        <v/>
      </c>
      <c r="P36" s="382" t="str">
        <f>IF(AND(②解答入力!$D36&lt;&gt;"",②解答入力!P36&lt;&gt;""),IF(②解答入力!$D36=②解答入力!P36,1,0),"")</f>
        <v/>
      </c>
      <c r="Q36" s="382" t="str">
        <f>IF(AND(②解答入力!$D36&lt;&gt;"",②解答入力!Q36&lt;&gt;""),IF(②解答入力!$D36=②解答入力!Q36,1,0),"")</f>
        <v/>
      </c>
      <c r="R36" s="382" t="str">
        <f>IF(AND(②解答入力!$D36&lt;&gt;"",②解答入力!R36&lt;&gt;""),IF(②解答入力!$D36=②解答入力!R36,1,0),"")</f>
        <v/>
      </c>
      <c r="S36" s="382" t="str">
        <f>IF(AND(②解答入力!$D36&lt;&gt;"",②解答入力!S36&lt;&gt;""),IF(②解答入力!$D36=②解答入力!S36,1,0),"")</f>
        <v/>
      </c>
      <c r="T36" s="382" t="str">
        <f>IF(AND(②解答入力!$D36&lt;&gt;"",②解答入力!T36&lt;&gt;""),IF(②解答入力!$D36=②解答入力!T36,1,0),"")</f>
        <v/>
      </c>
      <c r="U36" s="382" t="str">
        <f>IF(AND(②解答入力!$D36&lt;&gt;"",②解答入力!U36&lt;&gt;""),IF(②解答入力!$D36=②解答入力!U36,1,0),"")</f>
        <v/>
      </c>
      <c r="V36" s="382" t="str">
        <f>IF(AND(②解答入力!$D36&lt;&gt;"",②解答入力!V36&lt;&gt;""),IF(②解答入力!$D36=②解答入力!V36,1,0),"")</f>
        <v/>
      </c>
      <c r="W36" s="382" t="str">
        <f>IF(AND(②解答入力!$D36&lt;&gt;"",②解答入力!W36&lt;&gt;""),IF(②解答入力!$D36=②解答入力!W36,1,0),"")</f>
        <v/>
      </c>
      <c r="X36" s="382" t="str">
        <f>IF(AND(②解答入力!$D36&lt;&gt;"",②解答入力!X36&lt;&gt;""),IF(②解答入力!$D36=②解答入力!X36,1,0),"")</f>
        <v/>
      </c>
      <c r="Y36" s="382" t="str">
        <f>IF(AND(②解答入力!$D36&lt;&gt;"",②解答入力!Y36&lt;&gt;""),IF(②解答入力!$D36=②解答入力!Y36,1,0),"")</f>
        <v/>
      </c>
      <c r="Z36" s="382" t="str">
        <f>IF(AND(②解答入力!$D36&lt;&gt;"",②解答入力!Z36&lt;&gt;""),IF(②解答入力!$D36=②解答入力!Z36,1,0),"")</f>
        <v/>
      </c>
      <c r="AA36" s="382" t="str">
        <f>IF(AND(②解答入力!$D36&lt;&gt;"",②解答入力!AA36&lt;&gt;""),IF(②解答入力!$D36=②解答入力!AA36,1,0),"")</f>
        <v/>
      </c>
      <c r="AB36" s="382" t="str">
        <f>IF(AND(②解答入力!$D36&lt;&gt;"",②解答入力!AB36&lt;&gt;""),IF(②解答入力!$D36=②解答入力!AB36,1,0),"")</f>
        <v/>
      </c>
      <c r="AC36" s="382" t="str">
        <f>IF(AND(②解答入力!$D36&lt;&gt;"",②解答入力!AC36&lt;&gt;""),IF(②解答入力!$D36=②解答入力!AC36,1,0),"")</f>
        <v/>
      </c>
      <c r="AD36" s="382" t="str">
        <f>IF(AND(②解答入力!$D36&lt;&gt;"",②解答入力!AD36&lt;&gt;""),IF(②解答入力!$D36=②解答入力!AD36,1,0),"")</f>
        <v/>
      </c>
      <c r="AE36" s="382" t="str">
        <f>IF(AND(②解答入力!$D36&lt;&gt;"",②解答入力!AE36&lt;&gt;""),IF(②解答入力!$D36=②解答入力!AE36,1,0),"")</f>
        <v/>
      </c>
      <c r="AF36" s="382" t="str">
        <f>IF(AND(②解答入力!$D36&lt;&gt;"",②解答入力!AF36&lt;&gt;""),IF(②解答入力!$D36=②解答入力!AF36,1,0),"")</f>
        <v/>
      </c>
      <c r="AG36" s="382" t="str">
        <f>IF(AND(②解答入力!$D36&lt;&gt;"",②解答入力!AG36&lt;&gt;""),IF(②解答入力!$D36=②解答入力!AG36,1,0),"")</f>
        <v/>
      </c>
      <c r="AH36" s="382" t="str">
        <f>IF(AND(②解答入力!$D36&lt;&gt;"",②解答入力!AH36&lt;&gt;""),IF(②解答入力!$D36=②解答入力!AH36,1,0),"")</f>
        <v/>
      </c>
      <c r="AI36" s="382" t="str">
        <f>IF(AND(②解答入力!$D36&lt;&gt;"",②解答入力!AI36&lt;&gt;""),IF(②解答入力!$D36=②解答入力!AI36,1,0),"")</f>
        <v/>
      </c>
      <c r="AJ36" s="382" t="str">
        <f>IF(AND(②解答入力!$D36&lt;&gt;"",②解答入力!AJ36&lt;&gt;""),IF(②解答入力!$D36=②解答入力!AJ36,1,0),"")</f>
        <v/>
      </c>
      <c r="AK36" s="382" t="str">
        <f>IF(AND(②解答入力!$D36&lt;&gt;"",②解答入力!AK36&lt;&gt;""),IF(②解答入力!$D36=②解答入力!AK36,1,0),"")</f>
        <v/>
      </c>
      <c r="AL36" s="382" t="str">
        <f>IF(AND(②解答入力!$D36&lt;&gt;"",②解答入力!AL36&lt;&gt;""),IF(②解答入力!$D36=②解答入力!AL36,1,0),"")</f>
        <v/>
      </c>
      <c r="AM36" s="382" t="str">
        <f>IF(AND(②解答入力!$D36&lt;&gt;"",②解答入力!AM36&lt;&gt;""),IF(②解答入力!$D36=②解答入力!AM36,1,0),"")</f>
        <v/>
      </c>
      <c r="AN36" s="382" t="str">
        <f>IF(AND(②解答入力!$D36&lt;&gt;"",②解答入力!AN36&lt;&gt;""),IF(②解答入力!$D36=②解答入力!AN36,1,0),"")</f>
        <v/>
      </c>
      <c r="AO36" s="382" t="str">
        <f>IF(AND(②解答入力!$D36&lt;&gt;"",②解答入力!AO36&lt;&gt;""),IF(②解答入力!$D36=②解答入力!AO36,1,0),"")</f>
        <v/>
      </c>
      <c r="AP36" s="382" t="str">
        <f>IF(AND(②解答入力!$D36&lt;&gt;"",②解答入力!AP36&lt;&gt;""),IF(②解答入力!$D36=②解答入力!AP36,1,0),"")</f>
        <v/>
      </c>
      <c r="AQ36" s="382" t="str">
        <f>IF(AND(②解答入力!$D36&lt;&gt;"",②解答入力!AQ36&lt;&gt;""),IF(②解答入力!$D36=②解答入力!AQ36,1,0),"")</f>
        <v/>
      </c>
      <c r="AR36" s="408" t="str">
        <f>IF(AND(②解答入力!$D36&lt;&gt;"",②解答入力!AR36&lt;&gt;""),IF(②解答入力!$D36=②解答入力!AR36,1,0),"")</f>
        <v/>
      </c>
    </row>
    <row r="37" spans="1:44">
      <c r="A37" s="482"/>
      <c r="B37" s="508"/>
      <c r="C37" s="103">
        <v>34</v>
      </c>
      <c r="D37" s="367"/>
      <c r="E37" s="381" t="str">
        <f>IF(AND(②解答入力!$D37&lt;&gt;"",②解答入力!E37&lt;&gt;""),IF(②解答入力!$D37=②解答入力!E37,1,0),"")</f>
        <v/>
      </c>
      <c r="F37" s="382" t="str">
        <f>IF(AND(②解答入力!$D37&lt;&gt;"",②解答入力!F37&lt;&gt;""),IF(②解答入力!$D37=②解答入力!F37,1,0),"")</f>
        <v/>
      </c>
      <c r="G37" s="382" t="str">
        <f>IF(AND(②解答入力!$D37&lt;&gt;"",②解答入力!G37&lt;&gt;""),IF(②解答入力!$D37=②解答入力!G37,1,0),"")</f>
        <v/>
      </c>
      <c r="H37" s="382" t="str">
        <f>IF(AND(②解答入力!$D37&lt;&gt;"",②解答入力!H37&lt;&gt;""),IF(②解答入力!$D37=②解答入力!H37,1,0),"")</f>
        <v/>
      </c>
      <c r="I37" s="382" t="str">
        <f>IF(AND(②解答入力!$D37&lt;&gt;"",②解答入力!I37&lt;&gt;""),IF(②解答入力!$D37=②解答入力!I37,1,0),"")</f>
        <v/>
      </c>
      <c r="J37" s="382" t="str">
        <f>IF(AND(②解答入力!$D37&lt;&gt;"",②解答入力!J37&lt;&gt;""),IF(②解答入力!$D37=②解答入力!J37,1,0),"")</f>
        <v/>
      </c>
      <c r="K37" s="382" t="str">
        <f>IF(AND(②解答入力!$D37&lt;&gt;"",②解答入力!K37&lt;&gt;""),IF(②解答入力!$D37=②解答入力!K37,1,0),"")</f>
        <v/>
      </c>
      <c r="L37" s="382" t="str">
        <f>IF(AND(②解答入力!$D37&lt;&gt;"",②解答入力!L37&lt;&gt;""),IF(②解答入力!$D37=②解答入力!L37,1,0),"")</f>
        <v/>
      </c>
      <c r="M37" s="382" t="str">
        <f>IF(AND(②解答入力!$D37&lt;&gt;"",②解答入力!M37&lt;&gt;""),IF(②解答入力!$D37=②解答入力!M37,1,0),"")</f>
        <v/>
      </c>
      <c r="N37" s="382" t="str">
        <f>IF(AND(②解答入力!$D37&lt;&gt;"",②解答入力!N37&lt;&gt;""),IF(②解答入力!$D37=②解答入力!N37,1,0),"")</f>
        <v/>
      </c>
      <c r="O37" s="382" t="str">
        <f>IF(AND(②解答入力!$D37&lt;&gt;"",②解答入力!O37&lt;&gt;""),IF(②解答入力!$D37=②解答入力!O37,1,0),"")</f>
        <v/>
      </c>
      <c r="P37" s="382" t="str">
        <f>IF(AND(②解答入力!$D37&lt;&gt;"",②解答入力!P37&lt;&gt;""),IF(②解答入力!$D37=②解答入力!P37,1,0),"")</f>
        <v/>
      </c>
      <c r="Q37" s="382" t="str">
        <f>IF(AND(②解答入力!$D37&lt;&gt;"",②解答入力!Q37&lt;&gt;""),IF(②解答入力!$D37=②解答入力!Q37,1,0),"")</f>
        <v/>
      </c>
      <c r="R37" s="382" t="str">
        <f>IF(AND(②解答入力!$D37&lt;&gt;"",②解答入力!R37&lt;&gt;""),IF(②解答入力!$D37=②解答入力!R37,1,0),"")</f>
        <v/>
      </c>
      <c r="S37" s="382" t="str">
        <f>IF(AND(②解答入力!$D37&lt;&gt;"",②解答入力!S37&lt;&gt;""),IF(②解答入力!$D37=②解答入力!S37,1,0),"")</f>
        <v/>
      </c>
      <c r="T37" s="382" t="str">
        <f>IF(AND(②解答入力!$D37&lt;&gt;"",②解答入力!T37&lt;&gt;""),IF(②解答入力!$D37=②解答入力!T37,1,0),"")</f>
        <v/>
      </c>
      <c r="U37" s="382" t="str">
        <f>IF(AND(②解答入力!$D37&lt;&gt;"",②解答入力!U37&lt;&gt;""),IF(②解答入力!$D37=②解答入力!U37,1,0),"")</f>
        <v/>
      </c>
      <c r="V37" s="382" t="str">
        <f>IF(AND(②解答入力!$D37&lt;&gt;"",②解答入力!V37&lt;&gt;""),IF(②解答入力!$D37=②解答入力!V37,1,0),"")</f>
        <v/>
      </c>
      <c r="W37" s="382" t="str">
        <f>IF(AND(②解答入力!$D37&lt;&gt;"",②解答入力!W37&lt;&gt;""),IF(②解答入力!$D37=②解答入力!W37,1,0),"")</f>
        <v/>
      </c>
      <c r="X37" s="382" t="str">
        <f>IF(AND(②解答入力!$D37&lt;&gt;"",②解答入力!X37&lt;&gt;""),IF(②解答入力!$D37=②解答入力!X37,1,0),"")</f>
        <v/>
      </c>
      <c r="Y37" s="382" t="str">
        <f>IF(AND(②解答入力!$D37&lt;&gt;"",②解答入力!Y37&lt;&gt;""),IF(②解答入力!$D37=②解答入力!Y37,1,0),"")</f>
        <v/>
      </c>
      <c r="Z37" s="382" t="str">
        <f>IF(AND(②解答入力!$D37&lt;&gt;"",②解答入力!Z37&lt;&gt;""),IF(②解答入力!$D37=②解答入力!Z37,1,0),"")</f>
        <v/>
      </c>
      <c r="AA37" s="382" t="str">
        <f>IF(AND(②解答入力!$D37&lt;&gt;"",②解答入力!AA37&lt;&gt;""),IF(②解答入力!$D37=②解答入力!AA37,1,0),"")</f>
        <v/>
      </c>
      <c r="AB37" s="382" t="str">
        <f>IF(AND(②解答入力!$D37&lt;&gt;"",②解答入力!AB37&lt;&gt;""),IF(②解答入力!$D37=②解答入力!AB37,1,0),"")</f>
        <v/>
      </c>
      <c r="AC37" s="382" t="str">
        <f>IF(AND(②解答入力!$D37&lt;&gt;"",②解答入力!AC37&lt;&gt;""),IF(②解答入力!$D37=②解答入力!AC37,1,0),"")</f>
        <v/>
      </c>
      <c r="AD37" s="382" t="str">
        <f>IF(AND(②解答入力!$D37&lt;&gt;"",②解答入力!AD37&lt;&gt;""),IF(②解答入力!$D37=②解答入力!AD37,1,0),"")</f>
        <v/>
      </c>
      <c r="AE37" s="382" t="str">
        <f>IF(AND(②解答入力!$D37&lt;&gt;"",②解答入力!AE37&lt;&gt;""),IF(②解答入力!$D37=②解答入力!AE37,1,0),"")</f>
        <v/>
      </c>
      <c r="AF37" s="382" t="str">
        <f>IF(AND(②解答入力!$D37&lt;&gt;"",②解答入力!AF37&lt;&gt;""),IF(②解答入力!$D37=②解答入力!AF37,1,0),"")</f>
        <v/>
      </c>
      <c r="AG37" s="382" t="str">
        <f>IF(AND(②解答入力!$D37&lt;&gt;"",②解答入力!AG37&lt;&gt;""),IF(②解答入力!$D37=②解答入力!AG37,1,0),"")</f>
        <v/>
      </c>
      <c r="AH37" s="382" t="str">
        <f>IF(AND(②解答入力!$D37&lt;&gt;"",②解答入力!AH37&lt;&gt;""),IF(②解答入力!$D37=②解答入力!AH37,1,0),"")</f>
        <v/>
      </c>
      <c r="AI37" s="382" t="str">
        <f>IF(AND(②解答入力!$D37&lt;&gt;"",②解答入力!AI37&lt;&gt;""),IF(②解答入力!$D37=②解答入力!AI37,1,0),"")</f>
        <v/>
      </c>
      <c r="AJ37" s="382" t="str">
        <f>IF(AND(②解答入力!$D37&lt;&gt;"",②解答入力!AJ37&lt;&gt;""),IF(②解答入力!$D37=②解答入力!AJ37,1,0),"")</f>
        <v/>
      </c>
      <c r="AK37" s="382" t="str">
        <f>IF(AND(②解答入力!$D37&lt;&gt;"",②解答入力!AK37&lt;&gt;""),IF(②解答入力!$D37=②解答入力!AK37,1,0),"")</f>
        <v/>
      </c>
      <c r="AL37" s="382" t="str">
        <f>IF(AND(②解答入力!$D37&lt;&gt;"",②解答入力!AL37&lt;&gt;""),IF(②解答入力!$D37=②解答入力!AL37,1,0),"")</f>
        <v/>
      </c>
      <c r="AM37" s="382" t="str">
        <f>IF(AND(②解答入力!$D37&lt;&gt;"",②解答入力!AM37&lt;&gt;""),IF(②解答入力!$D37=②解答入力!AM37,1,0),"")</f>
        <v/>
      </c>
      <c r="AN37" s="382" t="str">
        <f>IF(AND(②解答入力!$D37&lt;&gt;"",②解答入力!AN37&lt;&gt;""),IF(②解答入力!$D37=②解答入力!AN37,1,0),"")</f>
        <v/>
      </c>
      <c r="AO37" s="382" t="str">
        <f>IF(AND(②解答入力!$D37&lt;&gt;"",②解答入力!AO37&lt;&gt;""),IF(②解答入力!$D37=②解答入力!AO37,1,0),"")</f>
        <v/>
      </c>
      <c r="AP37" s="382" t="str">
        <f>IF(AND(②解答入力!$D37&lt;&gt;"",②解答入力!AP37&lt;&gt;""),IF(②解答入力!$D37=②解答入力!AP37,1,0),"")</f>
        <v/>
      </c>
      <c r="AQ37" s="382" t="str">
        <f>IF(AND(②解答入力!$D37&lt;&gt;"",②解答入力!AQ37&lt;&gt;""),IF(②解答入力!$D37=②解答入力!AQ37,1,0),"")</f>
        <v/>
      </c>
      <c r="AR37" s="408" t="str">
        <f>IF(AND(②解答入力!$D37&lt;&gt;"",②解答入力!AR37&lt;&gt;""),IF(②解答入力!$D37=②解答入力!AR37,1,0),"")</f>
        <v/>
      </c>
    </row>
    <row r="38" spans="1:44">
      <c r="A38" s="482"/>
      <c r="B38" s="508"/>
      <c r="C38" s="103">
        <v>35</v>
      </c>
      <c r="D38" s="367"/>
      <c r="E38" s="381" t="str">
        <f>IF(AND(②解答入力!$D38&lt;&gt;"",②解答入力!E38&lt;&gt;""),IF(②解答入力!$D38=②解答入力!E38,1,0),"")</f>
        <v/>
      </c>
      <c r="F38" s="382" t="str">
        <f>IF(AND(②解答入力!$D38&lt;&gt;"",②解答入力!F38&lt;&gt;""),IF(②解答入力!$D38=②解答入力!F38,1,0),"")</f>
        <v/>
      </c>
      <c r="G38" s="382" t="str">
        <f>IF(AND(②解答入力!$D38&lt;&gt;"",②解答入力!G38&lt;&gt;""),IF(②解答入力!$D38=②解答入力!G38,1,0),"")</f>
        <v/>
      </c>
      <c r="H38" s="382" t="str">
        <f>IF(AND(②解答入力!$D38&lt;&gt;"",②解答入力!H38&lt;&gt;""),IF(②解答入力!$D38=②解答入力!H38,1,0),"")</f>
        <v/>
      </c>
      <c r="I38" s="382" t="str">
        <f>IF(AND(②解答入力!$D38&lt;&gt;"",②解答入力!I38&lt;&gt;""),IF(②解答入力!$D38=②解答入力!I38,1,0),"")</f>
        <v/>
      </c>
      <c r="J38" s="382" t="str">
        <f>IF(AND(②解答入力!$D38&lt;&gt;"",②解答入力!J38&lt;&gt;""),IF(②解答入力!$D38=②解答入力!J38,1,0),"")</f>
        <v/>
      </c>
      <c r="K38" s="382" t="str">
        <f>IF(AND(②解答入力!$D38&lt;&gt;"",②解答入力!K38&lt;&gt;""),IF(②解答入力!$D38=②解答入力!K38,1,0),"")</f>
        <v/>
      </c>
      <c r="L38" s="382" t="str">
        <f>IF(AND(②解答入力!$D38&lt;&gt;"",②解答入力!L38&lt;&gt;""),IF(②解答入力!$D38=②解答入力!L38,1,0),"")</f>
        <v/>
      </c>
      <c r="M38" s="382" t="str">
        <f>IF(AND(②解答入力!$D38&lt;&gt;"",②解答入力!M38&lt;&gt;""),IF(②解答入力!$D38=②解答入力!M38,1,0),"")</f>
        <v/>
      </c>
      <c r="N38" s="382" t="str">
        <f>IF(AND(②解答入力!$D38&lt;&gt;"",②解答入力!N38&lt;&gt;""),IF(②解答入力!$D38=②解答入力!N38,1,0),"")</f>
        <v/>
      </c>
      <c r="O38" s="382" t="str">
        <f>IF(AND(②解答入力!$D38&lt;&gt;"",②解答入力!O38&lt;&gt;""),IF(②解答入力!$D38=②解答入力!O38,1,0),"")</f>
        <v/>
      </c>
      <c r="P38" s="382" t="str">
        <f>IF(AND(②解答入力!$D38&lt;&gt;"",②解答入力!P38&lt;&gt;""),IF(②解答入力!$D38=②解答入力!P38,1,0),"")</f>
        <v/>
      </c>
      <c r="Q38" s="382" t="str">
        <f>IF(AND(②解答入力!$D38&lt;&gt;"",②解答入力!Q38&lt;&gt;""),IF(②解答入力!$D38=②解答入力!Q38,1,0),"")</f>
        <v/>
      </c>
      <c r="R38" s="382" t="str">
        <f>IF(AND(②解答入力!$D38&lt;&gt;"",②解答入力!R38&lt;&gt;""),IF(②解答入力!$D38=②解答入力!R38,1,0),"")</f>
        <v/>
      </c>
      <c r="S38" s="382" t="str">
        <f>IF(AND(②解答入力!$D38&lt;&gt;"",②解答入力!S38&lt;&gt;""),IF(②解答入力!$D38=②解答入力!S38,1,0),"")</f>
        <v/>
      </c>
      <c r="T38" s="382" t="str">
        <f>IF(AND(②解答入力!$D38&lt;&gt;"",②解答入力!T38&lt;&gt;""),IF(②解答入力!$D38=②解答入力!T38,1,0),"")</f>
        <v/>
      </c>
      <c r="U38" s="382" t="str">
        <f>IF(AND(②解答入力!$D38&lt;&gt;"",②解答入力!U38&lt;&gt;""),IF(②解答入力!$D38=②解答入力!U38,1,0),"")</f>
        <v/>
      </c>
      <c r="V38" s="382" t="str">
        <f>IF(AND(②解答入力!$D38&lt;&gt;"",②解答入力!V38&lt;&gt;""),IF(②解答入力!$D38=②解答入力!V38,1,0),"")</f>
        <v/>
      </c>
      <c r="W38" s="382" t="str">
        <f>IF(AND(②解答入力!$D38&lt;&gt;"",②解答入力!W38&lt;&gt;""),IF(②解答入力!$D38=②解答入力!W38,1,0),"")</f>
        <v/>
      </c>
      <c r="X38" s="382" t="str">
        <f>IF(AND(②解答入力!$D38&lt;&gt;"",②解答入力!X38&lt;&gt;""),IF(②解答入力!$D38=②解答入力!X38,1,0),"")</f>
        <v/>
      </c>
      <c r="Y38" s="382" t="str">
        <f>IF(AND(②解答入力!$D38&lt;&gt;"",②解答入力!Y38&lt;&gt;""),IF(②解答入力!$D38=②解答入力!Y38,1,0),"")</f>
        <v/>
      </c>
      <c r="Z38" s="382" t="str">
        <f>IF(AND(②解答入力!$D38&lt;&gt;"",②解答入力!Z38&lt;&gt;""),IF(②解答入力!$D38=②解答入力!Z38,1,0),"")</f>
        <v/>
      </c>
      <c r="AA38" s="382" t="str">
        <f>IF(AND(②解答入力!$D38&lt;&gt;"",②解答入力!AA38&lt;&gt;""),IF(②解答入力!$D38=②解答入力!AA38,1,0),"")</f>
        <v/>
      </c>
      <c r="AB38" s="382" t="str">
        <f>IF(AND(②解答入力!$D38&lt;&gt;"",②解答入力!AB38&lt;&gt;""),IF(②解答入力!$D38=②解答入力!AB38,1,0),"")</f>
        <v/>
      </c>
      <c r="AC38" s="382" t="str">
        <f>IF(AND(②解答入力!$D38&lt;&gt;"",②解答入力!AC38&lt;&gt;""),IF(②解答入力!$D38=②解答入力!AC38,1,0),"")</f>
        <v/>
      </c>
      <c r="AD38" s="382" t="str">
        <f>IF(AND(②解答入力!$D38&lt;&gt;"",②解答入力!AD38&lt;&gt;""),IF(②解答入力!$D38=②解答入力!AD38,1,0),"")</f>
        <v/>
      </c>
      <c r="AE38" s="382" t="str">
        <f>IF(AND(②解答入力!$D38&lt;&gt;"",②解答入力!AE38&lt;&gt;""),IF(②解答入力!$D38=②解答入力!AE38,1,0),"")</f>
        <v/>
      </c>
      <c r="AF38" s="382" t="str">
        <f>IF(AND(②解答入力!$D38&lt;&gt;"",②解答入力!AF38&lt;&gt;""),IF(②解答入力!$D38=②解答入力!AF38,1,0),"")</f>
        <v/>
      </c>
      <c r="AG38" s="382" t="str">
        <f>IF(AND(②解答入力!$D38&lt;&gt;"",②解答入力!AG38&lt;&gt;""),IF(②解答入力!$D38=②解答入力!AG38,1,0),"")</f>
        <v/>
      </c>
      <c r="AH38" s="382" t="str">
        <f>IF(AND(②解答入力!$D38&lt;&gt;"",②解答入力!AH38&lt;&gt;""),IF(②解答入力!$D38=②解答入力!AH38,1,0),"")</f>
        <v/>
      </c>
      <c r="AI38" s="382" t="str">
        <f>IF(AND(②解答入力!$D38&lt;&gt;"",②解答入力!AI38&lt;&gt;""),IF(②解答入力!$D38=②解答入力!AI38,1,0),"")</f>
        <v/>
      </c>
      <c r="AJ38" s="382" t="str">
        <f>IF(AND(②解答入力!$D38&lt;&gt;"",②解答入力!AJ38&lt;&gt;""),IF(②解答入力!$D38=②解答入力!AJ38,1,0),"")</f>
        <v/>
      </c>
      <c r="AK38" s="382" t="str">
        <f>IF(AND(②解答入力!$D38&lt;&gt;"",②解答入力!AK38&lt;&gt;""),IF(②解答入力!$D38=②解答入力!AK38,1,0),"")</f>
        <v/>
      </c>
      <c r="AL38" s="382" t="str">
        <f>IF(AND(②解答入力!$D38&lt;&gt;"",②解答入力!AL38&lt;&gt;""),IF(②解答入力!$D38=②解答入力!AL38,1,0),"")</f>
        <v/>
      </c>
      <c r="AM38" s="382" t="str">
        <f>IF(AND(②解答入力!$D38&lt;&gt;"",②解答入力!AM38&lt;&gt;""),IF(②解答入力!$D38=②解答入力!AM38,1,0),"")</f>
        <v/>
      </c>
      <c r="AN38" s="382" t="str">
        <f>IF(AND(②解答入力!$D38&lt;&gt;"",②解答入力!AN38&lt;&gt;""),IF(②解答入力!$D38=②解答入力!AN38,1,0),"")</f>
        <v/>
      </c>
      <c r="AO38" s="382" t="str">
        <f>IF(AND(②解答入力!$D38&lt;&gt;"",②解答入力!AO38&lt;&gt;""),IF(②解答入力!$D38=②解答入力!AO38,1,0),"")</f>
        <v/>
      </c>
      <c r="AP38" s="382" t="str">
        <f>IF(AND(②解答入力!$D38&lt;&gt;"",②解答入力!AP38&lt;&gt;""),IF(②解答入力!$D38=②解答入力!AP38,1,0),"")</f>
        <v/>
      </c>
      <c r="AQ38" s="382" t="str">
        <f>IF(AND(②解答入力!$D38&lt;&gt;"",②解答入力!AQ38&lt;&gt;""),IF(②解答入力!$D38=②解答入力!AQ38,1,0),"")</f>
        <v/>
      </c>
      <c r="AR38" s="408" t="str">
        <f>IF(AND(②解答入力!$D38&lt;&gt;"",②解答入力!AR38&lt;&gt;""),IF(②解答入力!$D38=②解答入力!AR38,1,0),"")</f>
        <v/>
      </c>
    </row>
    <row r="39" spans="1:44">
      <c r="A39" s="482"/>
      <c r="B39" s="508"/>
      <c r="C39" s="103">
        <v>36</v>
      </c>
      <c r="D39" s="367"/>
      <c r="E39" s="381" t="str">
        <f>IF(AND(②解答入力!$D39&lt;&gt;"",②解答入力!E39&lt;&gt;""),IF(②解答入力!$D39=②解答入力!E39,1,0),"")</f>
        <v/>
      </c>
      <c r="F39" s="382" t="str">
        <f>IF(AND(②解答入力!$D39&lt;&gt;"",②解答入力!F39&lt;&gt;""),IF(②解答入力!$D39=②解答入力!F39,1,0),"")</f>
        <v/>
      </c>
      <c r="G39" s="382" t="str">
        <f>IF(AND(②解答入力!$D39&lt;&gt;"",②解答入力!G39&lt;&gt;""),IF(②解答入力!$D39=②解答入力!G39,1,0),"")</f>
        <v/>
      </c>
      <c r="H39" s="382" t="str">
        <f>IF(AND(②解答入力!$D39&lt;&gt;"",②解答入力!H39&lt;&gt;""),IF(②解答入力!$D39=②解答入力!H39,1,0),"")</f>
        <v/>
      </c>
      <c r="I39" s="382" t="str">
        <f>IF(AND(②解答入力!$D39&lt;&gt;"",②解答入力!I39&lt;&gt;""),IF(②解答入力!$D39=②解答入力!I39,1,0),"")</f>
        <v/>
      </c>
      <c r="J39" s="382" t="str">
        <f>IF(AND(②解答入力!$D39&lt;&gt;"",②解答入力!J39&lt;&gt;""),IF(②解答入力!$D39=②解答入力!J39,1,0),"")</f>
        <v/>
      </c>
      <c r="K39" s="382" t="str">
        <f>IF(AND(②解答入力!$D39&lt;&gt;"",②解答入力!K39&lt;&gt;""),IF(②解答入力!$D39=②解答入力!K39,1,0),"")</f>
        <v/>
      </c>
      <c r="L39" s="382" t="str">
        <f>IF(AND(②解答入力!$D39&lt;&gt;"",②解答入力!L39&lt;&gt;""),IF(②解答入力!$D39=②解答入力!L39,1,0),"")</f>
        <v/>
      </c>
      <c r="M39" s="382" t="str">
        <f>IF(AND(②解答入力!$D39&lt;&gt;"",②解答入力!M39&lt;&gt;""),IF(②解答入力!$D39=②解答入力!M39,1,0),"")</f>
        <v/>
      </c>
      <c r="N39" s="382" t="str">
        <f>IF(AND(②解答入力!$D39&lt;&gt;"",②解答入力!N39&lt;&gt;""),IF(②解答入力!$D39=②解答入力!N39,1,0),"")</f>
        <v/>
      </c>
      <c r="O39" s="382" t="str">
        <f>IF(AND(②解答入力!$D39&lt;&gt;"",②解答入力!O39&lt;&gt;""),IF(②解答入力!$D39=②解答入力!O39,1,0),"")</f>
        <v/>
      </c>
      <c r="P39" s="382" t="str">
        <f>IF(AND(②解答入力!$D39&lt;&gt;"",②解答入力!P39&lt;&gt;""),IF(②解答入力!$D39=②解答入力!P39,1,0),"")</f>
        <v/>
      </c>
      <c r="Q39" s="382" t="str">
        <f>IF(AND(②解答入力!$D39&lt;&gt;"",②解答入力!Q39&lt;&gt;""),IF(②解答入力!$D39=②解答入力!Q39,1,0),"")</f>
        <v/>
      </c>
      <c r="R39" s="382" t="str">
        <f>IF(AND(②解答入力!$D39&lt;&gt;"",②解答入力!R39&lt;&gt;""),IF(②解答入力!$D39=②解答入力!R39,1,0),"")</f>
        <v/>
      </c>
      <c r="S39" s="382" t="str">
        <f>IF(AND(②解答入力!$D39&lt;&gt;"",②解答入力!S39&lt;&gt;""),IF(②解答入力!$D39=②解答入力!S39,1,0),"")</f>
        <v/>
      </c>
      <c r="T39" s="382" t="str">
        <f>IF(AND(②解答入力!$D39&lt;&gt;"",②解答入力!T39&lt;&gt;""),IF(②解答入力!$D39=②解答入力!T39,1,0),"")</f>
        <v/>
      </c>
      <c r="U39" s="382" t="str">
        <f>IF(AND(②解答入力!$D39&lt;&gt;"",②解答入力!U39&lt;&gt;""),IF(②解答入力!$D39=②解答入力!U39,1,0),"")</f>
        <v/>
      </c>
      <c r="V39" s="382" t="str">
        <f>IF(AND(②解答入力!$D39&lt;&gt;"",②解答入力!V39&lt;&gt;""),IF(②解答入力!$D39=②解答入力!V39,1,0),"")</f>
        <v/>
      </c>
      <c r="W39" s="382" t="str">
        <f>IF(AND(②解答入力!$D39&lt;&gt;"",②解答入力!W39&lt;&gt;""),IF(②解答入力!$D39=②解答入力!W39,1,0),"")</f>
        <v/>
      </c>
      <c r="X39" s="382" t="str">
        <f>IF(AND(②解答入力!$D39&lt;&gt;"",②解答入力!X39&lt;&gt;""),IF(②解答入力!$D39=②解答入力!X39,1,0),"")</f>
        <v/>
      </c>
      <c r="Y39" s="382" t="str">
        <f>IF(AND(②解答入力!$D39&lt;&gt;"",②解答入力!Y39&lt;&gt;""),IF(②解答入力!$D39=②解答入力!Y39,1,0),"")</f>
        <v/>
      </c>
      <c r="Z39" s="382" t="str">
        <f>IF(AND(②解答入力!$D39&lt;&gt;"",②解答入力!Z39&lt;&gt;""),IF(②解答入力!$D39=②解答入力!Z39,1,0),"")</f>
        <v/>
      </c>
      <c r="AA39" s="382" t="str">
        <f>IF(AND(②解答入力!$D39&lt;&gt;"",②解答入力!AA39&lt;&gt;""),IF(②解答入力!$D39=②解答入力!AA39,1,0),"")</f>
        <v/>
      </c>
      <c r="AB39" s="382" t="str">
        <f>IF(AND(②解答入力!$D39&lt;&gt;"",②解答入力!AB39&lt;&gt;""),IF(②解答入力!$D39=②解答入力!AB39,1,0),"")</f>
        <v/>
      </c>
      <c r="AC39" s="382" t="str">
        <f>IF(AND(②解答入力!$D39&lt;&gt;"",②解答入力!AC39&lt;&gt;""),IF(②解答入力!$D39=②解答入力!AC39,1,0),"")</f>
        <v/>
      </c>
      <c r="AD39" s="382" t="str">
        <f>IF(AND(②解答入力!$D39&lt;&gt;"",②解答入力!AD39&lt;&gt;""),IF(②解答入力!$D39=②解答入力!AD39,1,0),"")</f>
        <v/>
      </c>
      <c r="AE39" s="382" t="str">
        <f>IF(AND(②解答入力!$D39&lt;&gt;"",②解答入力!AE39&lt;&gt;""),IF(②解答入力!$D39=②解答入力!AE39,1,0),"")</f>
        <v/>
      </c>
      <c r="AF39" s="382" t="str">
        <f>IF(AND(②解答入力!$D39&lt;&gt;"",②解答入力!AF39&lt;&gt;""),IF(②解答入力!$D39=②解答入力!AF39,1,0),"")</f>
        <v/>
      </c>
      <c r="AG39" s="382" t="str">
        <f>IF(AND(②解答入力!$D39&lt;&gt;"",②解答入力!AG39&lt;&gt;""),IF(②解答入力!$D39=②解答入力!AG39,1,0),"")</f>
        <v/>
      </c>
      <c r="AH39" s="382" t="str">
        <f>IF(AND(②解答入力!$D39&lt;&gt;"",②解答入力!AH39&lt;&gt;""),IF(②解答入力!$D39=②解答入力!AH39,1,0),"")</f>
        <v/>
      </c>
      <c r="AI39" s="382" t="str">
        <f>IF(AND(②解答入力!$D39&lt;&gt;"",②解答入力!AI39&lt;&gt;""),IF(②解答入力!$D39=②解答入力!AI39,1,0),"")</f>
        <v/>
      </c>
      <c r="AJ39" s="382" t="str">
        <f>IF(AND(②解答入力!$D39&lt;&gt;"",②解答入力!AJ39&lt;&gt;""),IF(②解答入力!$D39=②解答入力!AJ39,1,0),"")</f>
        <v/>
      </c>
      <c r="AK39" s="382" t="str">
        <f>IF(AND(②解答入力!$D39&lt;&gt;"",②解答入力!AK39&lt;&gt;""),IF(②解答入力!$D39=②解答入力!AK39,1,0),"")</f>
        <v/>
      </c>
      <c r="AL39" s="382" t="str">
        <f>IF(AND(②解答入力!$D39&lt;&gt;"",②解答入力!AL39&lt;&gt;""),IF(②解答入力!$D39=②解答入力!AL39,1,0),"")</f>
        <v/>
      </c>
      <c r="AM39" s="382" t="str">
        <f>IF(AND(②解答入力!$D39&lt;&gt;"",②解答入力!AM39&lt;&gt;""),IF(②解答入力!$D39=②解答入力!AM39,1,0),"")</f>
        <v/>
      </c>
      <c r="AN39" s="382" t="str">
        <f>IF(AND(②解答入力!$D39&lt;&gt;"",②解答入力!AN39&lt;&gt;""),IF(②解答入力!$D39=②解答入力!AN39,1,0),"")</f>
        <v/>
      </c>
      <c r="AO39" s="382" t="str">
        <f>IF(AND(②解答入力!$D39&lt;&gt;"",②解答入力!AO39&lt;&gt;""),IF(②解答入力!$D39=②解答入力!AO39,1,0),"")</f>
        <v/>
      </c>
      <c r="AP39" s="382" t="str">
        <f>IF(AND(②解答入力!$D39&lt;&gt;"",②解答入力!AP39&lt;&gt;""),IF(②解答入力!$D39=②解答入力!AP39,1,0),"")</f>
        <v/>
      </c>
      <c r="AQ39" s="382" t="str">
        <f>IF(AND(②解答入力!$D39&lt;&gt;"",②解答入力!AQ39&lt;&gt;""),IF(②解答入力!$D39=②解答入力!AQ39,1,0),"")</f>
        <v/>
      </c>
      <c r="AR39" s="408" t="str">
        <f>IF(AND(②解答入力!$D39&lt;&gt;"",②解答入力!AR39&lt;&gt;""),IF(②解答入力!$D39=②解答入力!AR39,1,0),"")</f>
        <v/>
      </c>
    </row>
    <row r="40" spans="1:44">
      <c r="A40" s="482"/>
      <c r="B40" s="508"/>
      <c r="C40" s="103">
        <v>37</v>
      </c>
      <c r="D40" s="367"/>
      <c r="E40" s="381" t="str">
        <f>IF(AND(②解答入力!$D40&lt;&gt;"",②解答入力!E40&lt;&gt;""),IF(②解答入力!$D40=②解答入力!E40,1,0),"")</f>
        <v/>
      </c>
      <c r="F40" s="382" t="str">
        <f>IF(AND(②解答入力!$D40&lt;&gt;"",②解答入力!F40&lt;&gt;""),IF(②解答入力!$D40=②解答入力!F40,1,0),"")</f>
        <v/>
      </c>
      <c r="G40" s="382" t="str">
        <f>IF(AND(②解答入力!$D40&lt;&gt;"",②解答入力!G40&lt;&gt;""),IF(②解答入力!$D40=②解答入力!G40,1,0),"")</f>
        <v/>
      </c>
      <c r="H40" s="382" t="str">
        <f>IF(AND(②解答入力!$D40&lt;&gt;"",②解答入力!H40&lt;&gt;""),IF(②解答入力!$D40=②解答入力!H40,1,0),"")</f>
        <v/>
      </c>
      <c r="I40" s="382" t="str">
        <f>IF(AND(②解答入力!$D40&lt;&gt;"",②解答入力!I40&lt;&gt;""),IF(②解答入力!$D40=②解答入力!I40,1,0),"")</f>
        <v/>
      </c>
      <c r="J40" s="382" t="str">
        <f>IF(AND(②解答入力!$D40&lt;&gt;"",②解答入力!J40&lt;&gt;""),IF(②解答入力!$D40=②解答入力!J40,1,0),"")</f>
        <v/>
      </c>
      <c r="K40" s="382" t="str">
        <f>IF(AND(②解答入力!$D40&lt;&gt;"",②解答入力!K40&lt;&gt;""),IF(②解答入力!$D40=②解答入力!K40,1,0),"")</f>
        <v/>
      </c>
      <c r="L40" s="382" t="str">
        <f>IF(AND(②解答入力!$D40&lt;&gt;"",②解答入力!L40&lt;&gt;""),IF(②解答入力!$D40=②解答入力!L40,1,0),"")</f>
        <v/>
      </c>
      <c r="M40" s="382" t="str">
        <f>IF(AND(②解答入力!$D40&lt;&gt;"",②解答入力!M40&lt;&gt;""),IF(②解答入力!$D40=②解答入力!M40,1,0),"")</f>
        <v/>
      </c>
      <c r="N40" s="382" t="str">
        <f>IF(AND(②解答入力!$D40&lt;&gt;"",②解答入力!N40&lt;&gt;""),IF(②解答入力!$D40=②解答入力!N40,1,0),"")</f>
        <v/>
      </c>
      <c r="O40" s="382" t="str">
        <f>IF(AND(②解答入力!$D40&lt;&gt;"",②解答入力!O40&lt;&gt;""),IF(②解答入力!$D40=②解答入力!O40,1,0),"")</f>
        <v/>
      </c>
      <c r="P40" s="382" t="str">
        <f>IF(AND(②解答入力!$D40&lt;&gt;"",②解答入力!P40&lt;&gt;""),IF(②解答入力!$D40=②解答入力!P40,1,0),"")</f>
        <v/>
      </c>
      <c r="Q40" s="382" t="str">
        <f>IF(AND(②解答入力!$D40&lt;&gt;"",②解答入力!Q40&lt;&gt;""),IF(②解答入力!$D40=②解答入力!Q40,1,0),"")</f>
        <v/>
      </c>
      <c r="R40" s="382" t="str">
        <f>IF(AND(②解答入力!$D40&lt;&gt;"",②解答入力!R40&lt;&gt;""),IF(②解答入力!$D40=②解答入力!R40,1,0),"")</f>
        <v/>
      </c>
      <c r="S40" s="382" t="str">
        <f>IF(AND(②解答入力!$D40&lt;&gt;"",②解答入力!S40&lt;&gt;""),IF(②解答入力!$D40=②解答入力!S40,1,0),"")</f>
        <v/>
      </c>
      <c r="T40" s="382" t="str">
        <f>IF(AND(②解答入力!$D40&lt;&gt;"",②解答入力!T40&lt;&gt;""),IF(②解答入力!$D40=②解答入力!T40,1,0),"")</f>
        <v/>
      </c>
      <c r="U40" s="382" t="str">
        <f>IF(AND(②解答入力!$D40&lt;&gt;"",②解答入力!U40&lt;&gt;""),IF(②解答入力!$D40=②解答入力!U40,1,0),"")</f>
        <v/>
      </c>
      <c r="V40" s="382" t="str">
        <f>IF(AND(②解答入力!$D40&lt;&gt;"",②解答入力!V40&lt;&gt;""),IF(②解答入力!$D40=②解答入力!V40,1,0),"")</f>
        <v/>
      </c>
      <c r="W40" s="382" t="str">
        <f>IF(AND(②解答入力!$D40&lt;&gt;"",②解答入力!W40&lt;&gt;""),IF(②解答入力!$D40=②解答入力!W40,1,0),"")</f>
        <v/>
      </c>
      <c r="X40" s="382" t="str">
        <f>IF(AND(②解答入力!$D40&lt;&gt;"",②解答入力!X40&lt;&gt;""),IF(②解答入力!$D40=②解答入力!X40,1,0),"")</f>
        <v/>
      </c>
      <c r="Y40" s="382" t="str">
        <f>IF(AND(②解答入力!$D40&lt;&gt;"",②解答入力!Y40&lt;&gt;""),IF(②解答入力!$D40=②解答入力!Y40,1,0),"")</f>
        <v/>
      </c>
      <c r="Z40" s="382" t="str">
        <f>IF(AND(②解答入力!$D40&lt;&gt;"",②解答入力!Z40&lt;&gt;""),IF(②解答入力!$D40=②解答入力!Z40,1,0),"")</f>
        <v/>
      </c>
      <c r="AA40" s="382" t="str">
        <f>IF(AND(②解答入力!$D40&lt;&gt;"",②解答入力!AA40&lt;&gt;""),IF(②解答入力!$D40=②解答入力!AA40,1,0),"")</f>
        <v/>
      </c>
      <c r="AB40" s="382" t="str">
        <f>IF(AND(②解答入力!$D40&lt;&gt;"",②解答入力!AB40&lt;&gt;""),IF(②解答入力!$D40=②解答入力!AB40,1,0),"")</f>
        <v/>
      </c>
      <c r="AC40" s="382" t="str">
        <f>IF(AND(②解答入力!$D40&lt;&gt;"",②解答入力!AC40&lt;&gt;""),IF(②解答入力!$D40=②解答入力!AC40,1,0),"")</f>
        <v/>
      </c>
      <c r="AD40" s="382" t="str">
        <f>IF(AND(②解答入力!$D40&lt;&gt;"",②解答入力!AD40&lt;&gt;""),IF(②解答入力!$D40=②解答入力!AD40,1,0),"")</f>
        <v/>
      </c>
      <c r="AE40" s="382" t="str">
        <f>IF(AND(②解答入力!$D40&lt;&gt;"",②解答入力!AE40&lt;&gt;""),IF(②解答入力!$D40=②解答入力!AE40,1,0),"")</f>
        <v/>
      </c>
      <c r="AF40" s="382" t="str">
        <f>IF(AND(②解答入力!$D40&lt;&gt;"",②解答入力!AF40&lt;&gt;""),IF(②解答入力!$D40=②解答入力!AF40,1,0),"")</f>
        <v/>
      </c>
      <c r="AG40" s="382" t="str">
        <f>IF(AND(②解答入力!$D40&lt;&gt;"",②解答入力!AG40&lt;&gt;""),IF(②解答入力!$D40=②解答入力!AG40,1,0),"")</f>
        <v/>
      </c>
      <c r="AH40" s="382" t="str">
        <f>IF(AND(②解答入力!$D40&lt;&gt;"",②解答入力!AH40&lt;&gt;""),IF(②解答入力!$D40=②解答入力!AH40,1,0),"")</f>
        <v/>
      </c>
      <c r="AI40" s="382" t="str">
        <f>IF(AND(②解答入力!$D40&lt;&gt;"",②解答入力!AI40&lt;&gt;""),IF(②解答入力!$D40=②解答入力!AI40,1,0),"")</f>
        <v/>
      </c>
      <c r="AJ40" s="382" t="str">
        <f>IF(AND(②解答入力!$D40&lt;&gt;"",②解答入力!AJ40&lt;&gt;""),IF(②解答入力!$D40=②解答入力!AJ40,1,0),"")</f>
        <v/>
      </c>
      <c r="AK40" s="382" t="str">
        <f>IF(AND(②解答入力!$D40&lt;&gt;"",②解答入力!AK40&lt;&gt;""),IF(②解答入力!$D40=②解答入力!AK40,1,0),"")</f>
        <v/>
      </c>
      <c r="AL40" s="382" t="str">
        <f>IF(AND(②解答入力!$D40&lt;&gt;"",②解答入力!AL40&lt;&gt;""),IF(②解答入力!$D40=②解答入力!AL40,1,0),"")</f>
        <v/>
      </c>
      <c r="AM40" s="382" t="str">
        <f>IF(AND(②解答入力!$D40&lt;&gt;"",②解答入力!AM40&lt;&gt;""),IF(②解答入力!$D40=②解答入力!AM40,1,0),"")</f>
        <v/>
      </c>
      <c r="AN40" s="382" t="str">
        <f>IF(AND(②解答入力!$D40&lt;&gt;"",②解答入力!AN40&lt;&gt;""),IF(②解答入力!$D40=②解答入力!AN40,1,0),"")</f>
        <v/>
      </c>
      <c r="AO40" s="382" t="str">
        <f>IF(AND(②解答入力!$D40&lt;&gt;"",②解答入力!AO40&lt;&gt;""),IF(②解答入力!$D40=②解答入力!AO40,1,0),"")</f>
        <v/>
      </c>
      <c r="AP40" s="382" t="str">
        <f>IF(AND(②解答入力!$D40&lt;&gt;"",②解答入力!AP40&lt;&gt;""),IF(②解答入力!$D40=②解答入力!AP40,1,0),"")</f>
        <v/>
      </c>
      <c r="AQ40" s="382" t="str">
        <f>IF(AND(②解答入力!$D40&lt;&gt;"",②解答入力!AQ40&lt;&gt;""),IF(②解答入力!$D40=②解答入力!AQ40,1,0),"")</f>
        <v/>
      </c>
      <c r="AR40" s="408" t="str">
        <f>IF(AND(②解答入力!$D40&lt;&gt;"",②解答入力!AR40&lt;&gt;""),IF(②解答入力!$D40=②解答入力!AR40,1,0),"")</f>
        <v/>
      </c>
    </row>
    <row r="41" spans="1:44" ht="14.25" thickBot="1">
      <c r="A41" s="482"/>
      <c r="B41" s="784"/>
      <c r="C41" s="106">
        <v>38</v>
      </c>
      <c r="D41" s="365"/>
      <c r="E41" s="379" t="str">
        <f>IF(AND(②解答入力!$D41&lt;&gt;"",②解答入力!E41&lt;&gt;""),IF(②解答入力!$D41=②解答入力!E41,1,0),"")</f>
        <v/>
      </c>
      <c r="F41" s="380" t="str">
        <f>IF(AND(②解答入力!$D41&lt;&gt;"",②解答入力!F41&lt;&gt;""),IF(②解答入力!$D41=②解答入力!F41,1,0),"")</f>
        <v/>
      </c>
      <c r="G41" s="380" t="str">
        <f>IF(AND(②解答入力!$D41&lt;&gt;"",②解答入力!G41&lt;&gt;""),IF(②解答入力!$D41=②解答入力!G41,1,0),"")</f>
        <v/>
      </c>
      <c r="H41" s="380" t="str">
        <f>IF(AND(②解答入力!$D41&lt;&gt;"",②解答入力!H41&lt;&gt;""),IF(②解答入力!$D41=②解答入力!H41,1,0),"")</f>
        <v/>
      </c>
      <c r="I41" s="380" t="str">
        <f>IF(AND(②解答入力!$D41&lt;&gt;"",②解答入力!I41&lt;&gt;""),IF(②解答入力!$D41=②解答入力!I41,1,0),"")</f>
        <v/>
      </c>
      <c r="J41" s="380" t="str">
        <f>IF(AND(②解答入力!$D41&lt;&gt;"",②解答入力!J41&lt;&gt;""),IF(②解答入力!$D41=②解答入力!J41,1,0),"")</f>
        <v/>
      </c>
      <c r="K41" s="380" t="str">
        <f>IF(AND(②解答入力!$D41&lt;&gt;"",②解答入力!K41&lt;&gt;""),IF(②解答入力!$D41=②解答入力!K41,1,0),"")</f>
        <v/>
      </c>
      <c r="L41" s="380" t="str">
        <f>IF(AND(②解答入力!$D41&lt;&gt;"",②解答入力!L41&lt;&gt;""),IF(②解答入力!$D41=②解答入力!L41,1,0),"")</f>
        <v/>
      </c>
      <c r="M41" s="380" t="str">
        <f>IF(AND(②解答入力!$D41&lt;&gt;"",②解答入力!M41&lt;&gt;""),IF(②解答入力!$D41=②解答入力!M41,1,0),"")</f>
        <v/>
      </c>
      <c r="N41" s="380" t="str">
        <f>IF(AND(②解答入力!$D41&lt;&gt;"",②解答入力!N41&lt;&gt;""),IF(②解答入力!$D41=②解答入力!N41,1,0),"")</f>
        <v/>
      </c>
      <c r="O41" s="380" t="str">
        <f>IF(AND(②解答入力!$D41&lt;&gt;"",②解答入力!O41&lt;&gt;""),IF(②解答入力!$D41=②解答入力!O41,1,0),"")</f>
        <v/>
      </c>
      <c r="P41" s="380" t="str">
        <f>IF(AND(②解答入力!$D41&lt;&gt;"",②解答入力!P41&lt;&gt;""),IF(②解答入力!$D41=②解答入力!P41,1,0),"")</f>
        <v/>
      </c>
      <c r="Q41" s="380" t="str">
        <f>IF(AND(②解答入力!$D41&lt;&gt;"",②解答入力!Q41&lt;&gt;""),IF(②解答入力!$D41=②解答入力!Q41,1,0),"")</f>
        <v/>
      </c>
      <c r="R41" s="380" t="str">
        <f>IF(AND(②解答入力!$D41&lt;&gt;"",②解答入力!R41&lt;&gt;""),IF(②解答入力!$D41=②解答入力!R41,1,0),"")</f>
        <v/>
      </c>
      <c r="S41" s="380" t="str">
        <f>IF(AND(②解答入力!$D41&lt;&gt;"",②解答入力!S41&lt;&gt;""),IF(②解答入力!$D41=②解答入力!S41,1,0),"")</f>
        <v/>
      </c>
      <c r="T41" s="380" t="str">
        <f>IF(AND(②解答入力!$D41&lt;&gt;"",②解答入力!T41&lt;&gt;""),IF(②解答入力!$D41=②解答入力!T41,1,0),"")</f>
        <v/>
      </c>
      <c r="U41" s="380" t="str">
        <f>IF(AND(②解答入力!$D41&lt;&gt;"",②解答入力!U41&lt;&gt;""),IF(②解答入力!$D41=②解答入力!U41,1,0),"")</f>
        <v/>
      </c>
      <c r="V41" s="380" t="str">
        <f>IF(AND(②解答入力!$D41&lt;&gt;"",②解答入力!V41&lt;&gt;""),IF(②解答入力!$D41=②解答入力!V41,1,0),"")</f>
        <v/>
      </c>
      <c r="W41" s="380" t="str">
        <f>IF(AND(②解答入力!$D41&lt;&gt;"",②解答入力!W41&lt;&gt;""),IF(②解答入力!$D41=②解答入力!W41,1,0),"")</f>
        <v/>
      </c>
      <c r="X41" s="380" t="str">
        <f>IF(AND(②解答入力!$D41&lt;&gt;"",②解答入力!X41&lt;&gt;""),IF(②解答入力!$D41=②解答入力!X41,1,0),"")</f>
        <v/>
      </c>
      <c r="Y41" s="380" t="str">
        <f>IF(AND(②解答入力!$D41&lt;&gt;"",②解答入力!Y41&lt;&gt;""),IF(②解答入力!$D41=②解答入力!Y41,1,0),"")</f>
        <v/>
      </c>
      <c r="Z41" s="380" t="str">
        <f>IF(AND(②解答入力!$D41&lt;&gt;"",②解答入力!Z41&lt;&gt;""),IF(②解答入力!$D41=②解答入力!Z41,1,0),"")</f>
        <v/>
      </c>
      <c r="AA41" s="380" t="str">
        <f>IF(AND(②解答入力!$D41&lt;&gt;"",②解答入力!AA41&lt;&gt;""),IF(②解答入力!$D41=②解答入力!AA41,1,0),"")</f>
        <v/>
      </c>
      <c r="AB41" s="380" t="str">
        <f>IF(AND(②解答入力!$D41&lt;&gt;"",②解答入力!AB41&lt;&gt;""),IF(②解答入力!$D41=②解答入力!AB41,1,0),"")</f>
        <v/>
      </c>
      <c r="AC41" s="380" t="str">
        <f>IF(AND(②解答入力!$D41&lt;&gt;"",②解答入力!AC41&lt;&gt;""),IF(②解答入力!$D41=②解答入力!AC41,1,0),"")</f>
        <v/>
      </c>
      <c r="AD41" s="380" t="str">
        <f>IF(AND(②解答入力!$D41&lt;&gt;"",②解答入力!AD41&lt;&gt;""),IF(②解答入力!$D41=②解答入力!AD41,1,0),"")</f>
        <v/>
      </c>
      <c r="AE41" s="380" t="str">
        <f>IF(AND(②解答入力!$D41&lt;&gt;"",②解答入力!AE41&lt;&gt;""),IF(②解答入力!$D41=②解答入力!AE41,1,0),"")</f>
        <v/>
      </c>
      <c r="AF41" s="380" t="str">
        <f>IF(AND(②解答入力!$D41&lt;&gt;"",②解答入力!AF41&lt;&gt;""),IF(②解答入力!$D41=②解答入力!AF41,1,0),"")</f>
        <v/>
      </c>
      <c r="AG41" s="380" t="str">
        <f>IF(AND(②解答入力!$D41&lt;&gt;"",②解答入力!AG41&lt;&gt;""),IF(②解答入力!$D41=②解答入力!AG41,1,0),"")</f>
        <v/>
      </c>
      <c r="AH41" s="380" t="str">
        <f>IF(AND(②解答入力!$D41&lt;&gt;"",②解答入力!AH41&lt;&gt;""),IF(②解答入力!$D41=②解答入力!AH41,1,0),"")</f>
        <v/>
      </c>
      <c r="AI41" s="380" t="str">
        <f>IF(AND(②解答入力!$D41&lt;&gt;"",②解答入力!AI41&lt;&gt;""),IF(②解答入力!$D41=②解答入力!AI41,1,0),"")</f>
        <v/>
      </c>
      <c r="AJ41" s="380" t="str">
        <f>IF(AND(②解答入力!$D41&lt;&gt;"",②解答入力!AJ41&lt;&gt;""),IF(②解答入力!$D41=②解答入力!AJ41,1,0),"")</f>
        <v/>
      </c>
      <c r="AK41" s="380" t="str">
        <f>IF(AND(②解答入力!$D41&lt;&gt;"",②解答入力!AK41&lt;&gt;""),IF(②解答入力!$D41=②解答入力!AK41,1,0),"")</f>
        <v/>
      </c>
      <c r="AL41" s="380" t="str">
        <f>IF(AND(②解答入力!$D41&lt;&gt;"",②解答入力!AL41&lt;&gt;""),IF(②解答入力!$D41=②解答入力!AL41,1,0),"")</f>
        <v/>
      </c>
      <c r="AM41" s="380" t="str">
        <f>IF(AND(②解答入力!$D41&lt;&gt;"",②解答入力!AM41&lt;&gt;""),IF(②解答入力!$D41=②解答入力!AM41,1,0),"")</f>
        <v/>
      </c>
      <c r="AN41" s="380" t="str">
        <f>IF(AND(②解答入力!$D41&lt;&gt;"",②解答入力!AN41&lt;&gt;""),IF(②解答入力!$D41=②解答入力!AN41,1,0),"")</f>
        <v/>
      </c>
      <c r="AO41" s="380" t="str">
        <f>IF(AND(②解答入力!$D41&lt;&gt;"",②解答入力!AO41&lt;&gt;""),IF(②解答入力!$D41=②解答入力!AO41,1,0),"")</f>
        <v/>
      </c>
      <c r="AP41" s="380" t="str">
        <f>IF(AND(②解答入力!$D41&lt;&gt;"",②解答入力!AP41&lt;&gt;""),IF(②解答入力!$D41=②解答入力!AP41,1,0),"")</f>
        <v/>
      </c>
      <c r="AQ41" s="380" t="str">
        <f>IF(AND(②解答入力!$D41&lt;&gt;"",②解答入力!AQ41&lt;&gt;""),IF(②解答入力!$D41=②解答入力!AQ41,1,0),"")</f>
        <v/>
      </c>
      <c r="AR41" s="407" t="str">
        <f>IF(AND(②解答入力!$D41&lt;&gt;"",②解答入力!AR41&lt;&gt;""),IF(②解答入力!$D41=②解答入力!AR41,1,0),"")</f>
        <v/>
      </c>
    </row>
    <row r="42" spans="1:44" ht="13.5" customHeight="1">
      <c r="A42" s="482"/>
      <c r="B42" s="783" t="s">
        <v>70</v>
      </c>
      <c r="C42" s="114">
        <v>39</v>
      </c>
      <c r="D42" s="366"/>
      <c r="E42" s="377" t="str">
        <f>IF(AND(②解答入力!$D42&lt;&gt;"",②解答入力!E42&lt;&gt;""),IF(②解答入力!$D42=②解答入力!E42,1,0),"")</f>
        <v/>
      </c>
      <c r="F42" s="378" t="str">
        <f>IF(AND(②解答入力!$D42&lt;&gt;"",②解答入力!F42&lt;&gt;""),IF(②解答入力!$D42=②解答入力!F42,1,0),"")</f>
        <v/>
      </c>
      <c r="G42" s="378" t="str">
        <f>IF(AND(②解答入力!$D42&lt;&gt;"",②解答入力!G42&lt;&gt;""),IF(②解答入力!$D42=②解答入力!G42,1,0),"")</f>
        <v/>
      </c>
      <c r="H42" s="378" t="str">
        <f>IF(AND(②解答入力!$D42&lt;&gt;"",②解答入力!H42&lt;&gt;""),IF(②解答入力!$D42=②解答入力!H42,1,0),"")</f>
        <v/>
      </c>
      <c r="I42" s="378" t="str">
        <f>IF(AND(②解答入力!$D42&lt;&gt;"",②解答入力!I42&lt;&gt;""),IF(②解答入力!$D42=②解答入力!I42,1,0),"")</f>
        <v/>
      </c>
      <c r="J42" s="378" t="str">
        <f>IF(AND(②解答入力!$D42&lt;&gt;"",②解答入力!J42&lt;&gt;""),IF(②解答入力!$D42=②解答入力!J42,1,0),"")</f>
        <v/>
      </c>
      <c r="K42" s="378" t="str">
        <f>IF(AND(②解答入力!$D42&lt;&gt;"",②解答入力!K42&lt;&gt;""),IF(②解答入力!$D42=②解答入力!K42,1,0),"")</f>
        <v/>
      </c>
      <c r="L42" s="378" t="str">
        <f>IF(AND(②解答入力!$D42&lt;&gt;"",②解答入力!L42&lt;&gt;""),IF(②解答入力!$D42=②解答入力!L42,1,0),"")</f>
        <v/>
      </c>
      <c r="M42" s="378" t="str">
        <f>IF(AND(②解答入力!$D42&lt;&gt;"",②解答入力!M42&lt;&gt;""),IF(②解答入力!$D42=②解答入力!M42,1,0),"")</f>
        <v/>
      </c>
      <c r="N42" s="378" t="str">
        <f>IF(AND(②解答入力!$D42&lt;&gt;"",②解答入力!N42&lt;&gt;""),IF(②解答入力!$D42=②解答入力!N42,1,0),"")</f>
        <v/>
      </c>
      <c r="O42" s="378" t="str">
        <f>IF(AND(②解答入力!$D42&lt;&gt;"",②解答入力!O42&lt;&gt;""),IF(②解答入力!$D42=②解答入力!O42,1,0),"")</f>
        <v/>
      </c>
      <c r="P42" s="378" t="str">
        <f>IF(AND(②解答入力!$D42&lt;&gt;"",②解答入力!P42&lt;&gt;""),IF(②解答入力!$D42=②解答入力!P42,1,0),"")</f>
        <v/>
      </c>
      <c r="Q42" s="378" t="str">
        <f>IF(AND(②解答入力!$D42&lt;&gt;"",②解答入力!Q42&lt;&gt;""),IF(②解答入力!$D42=②解答入力!Q42,1,0),"")</f>
        <v/>
      </c>
      <c r="R42" s="378" t="str">
        <f>IF(AND(②解答入力!$D42&lt;&gt;"",②解答入力!R42&lt;&gt;""),IF(②解答入力!$D42=②解答入力!R42,1,0),"")</f>
        <v/>
      </c>
      <c r="S42" s="378" t="str">
        <f>IF(AND(②解答入力!$D42&lt;&gt;"",②解答入力!S42&lt;&gt;""),IF(②解答入力!$D42=②解答入力!S42,1,0),"")</f>
        <v/>
      </c>
      <c r="T42" s="378" t="str">
        <f>IF(AND(②解答入力!$D42&lt;&gt;"",②解答入力!T42&lt;&gt;""),IF(②解答入力!$D42=②解答入力!T42,1,0),"")</f>
        <v/>
      </c>
      <c r="U42" s="378" t="str">
        <f>IF(AND(②解答入力!$D42&lt;&gt;"",②解答入力!U42&lt;&gt;""),IF(②解答入力!$D42=②解答入力!U42,1,0),"")</f>
        <v/>
      </c>
      <c r="V42" s="378" t="str">
        <f>IF(AND(②解答入力!$D42&lt;&gt;"",②解答入力!V42&lt;&gt;""),IF(②解答入力!$D42=②解答入力!V42,1,0),"")</f>
        <v/>
      </c>
      <c r="W42" s="378" t="str">
        <f>IF(AND(②解答入力!$D42&lt;&gt;"",②解答入力!W42&lt;&gt;""),IF(②解答入力!$D42=②解答入力!W42,1,0),"")</f>
        <v/>
      </c>
      <c r="X42" s="378" t="str">
        <f>IF(AND(②解答入力!$D42&lt;&gt;"",②解答入力!X42&lt;&gt;""),IF(②解答入力!$D42=②解答入力!X42,1,0),"")</f>
        <v/>
      </c>
      <c r="Y42" s="378" t="str">
        <f>IF(AND(②解答入力!$D42&lt;&gt;"",②解答入力!Y42&lt;&gt;""),IF(②解答入力!$D42=②解答入力!Y42,1,0),"")</f>
        <v/>
      </c>
      <c r="Z42" s="378" t="str">
        <f>IF(AND(②解答入力!$D42&lt;&gt;"",②解答入力!Z42&lt;&gt;""),IF(②解答入力!$D42=②解答入力!Z42,1,0),"")</f>
        <v/>
      </c>
      <c r="AA42" s="378" t="str">
        <f>IF(AND(②解答入力!$D42&lt;&gt;"",②解答入力!AA42&lt;&gt;""),IF(②解答入力!$D42=②解答入力!AA42,1,0),"")</f>
        <v/>
      </c>
      <c r="AB42" s="378" t="str">
        <f>IF(AND(②解答入力!$D42&lt;&gt;"",②解答入力!AB42&lt;&gt;""),IF(②解答入力!$D42=②解答入力!AB42,1,0),"")</f>
        <v/>
      </c>
      <c r="AC42" s="378" t="str">
        <f>IF(AND(②解答入力!$D42&lt;&gt;"",②解答入力!AC42&lt;&gt;""),IF(②解答入力!$D42=②解答入力!AC42,1,0),"")</f>
        <v/>
      </c>
      <c r="AD42" s="378" t="str">
        <f>IF(AND(②解答入力!$D42&lt;&gt;"",②解答入力!AD42&lt;&gt;""),IF(②解答入力!$D42=②解答入力!AD42,1,0),"")</f>
        <v/>
      </c>
      <c r="AE42" s="378" t="str">
        <f>IF(AND(②解答入力!$D42&lt;&gt;"",②解答入力!AE42&lt;&gt;""),IF(②解答入力!$D42=②解答入力!AE42,1,0),"")</f>
        <v/>
      </c>
      <c r="AF42" s="378" t="str">
        <f>IF(AND(②解答入力!$D42&lt;&gt;"",②解答入力!AF42&lt;&gt;""),IF(②解答入力!$D42=②解答入力!AF42,1,0),"")</f>
        <v/>
      </c>
      <c r="AG42" s="378" t="str">
        <f>IF(AND(②解答入力!$D42&lt;&gt;"",②解答入力!AG42&lt;&gt;""),IF(②解答入力!$D42=②解答入力!AG42,1,0),"")</f>
        <v/>
      </c>
      <c r="AH42" s="378" t="str">
        <f>IF(AND(②解答入力!$D42&lt;&gt;"",②解答入力!AH42&lt;&gt;""),IF(②解答入力!$D42=②解答入力!AH42,1,0),"")</f>
        <v/>
      </c>
      <c r="AI42" s="378" t="str">
        <f>IF(AND(②解答入力!$D42&lt;&gt;"",②解答入力!AI42&lt;&gt;""),IF(②解答入力!$D42=②解答入力!AI42,1,0),"")</f>
        <v/>
      </c>
      <c r="AJ42" s="378" t="str">
        <f>IF(AND(②解答入力!$D42&lt;&gt;"",②解答入力!AJ42&lt;&gt;""),IF(②解答入力!$D42=②解答入力!AJ42,1,0),"")</f>
        <v/>
      </c>
      <c r="AK42" s="378" t="str">
        <f>IF(AND(②解答入力!$D42&lt;&gt;"",②解答入力!AK42&lt;&gt;""),IF(②解答入力!$D42=②解答入力!AK42,1,0),"")</f>
        <v/>
      </c>
      <c r="AL42" s="378" t="str">
        <f>IF(AND(②解答入力!$D42&lt;&gt;"",②解答入力!AL42&lt;&gt;""),IF(②解答入力!$D42=②解答入力!AL42,1,0),"")</f>
        <v/>
      </c>
      <c r="AM42" s="378" t="str">
        <f>IF(AND(②解答入力!$D42&lt;&gt;"",②解答入力!AM42&lt;&gt;""),IF(②解答入力!$D42=②解答入力!AM42,1,0),"")</f>
        <v/>
      </c>
      <c r="AN42" s="378" t="str">
        <f>IF(AND(②解答入力!$D42&lt;&gt;"",②解答入力!AN42&lt;&gt;""),IF(②解答入力!$D42=②解答入力!AN42,1,0),"")</f>
        <v/>
      </c>
      <c r="AO42" s="378" t="str">
        <f>IF(AND(②解答入力!$D42&lt;&gt;"",②解答入力!AO42&lt;&gt;""),IF(②解答入力!$D42=②解答入力!AO42,1,0),"")</f>
        <v/>
      </c>
      <c r="AP42" s="378" t="str">
        <f>IF(AND(②解答入力!$D42&lt;&gt;"",②解答入力!AP42&lt;&gt;""),IF(②解答入力!$D42=②解答入力!AP42,1,0),"")</f>
        <v/>
      </c>
      <c r="AQ42" s="378" t="str">
        <f>IF(AND(②解答入力!$D42&lt;&gt;"",②解答入力!AQ42&lt;&gt;""),IF(②解答入力!$D42=②解答入力!AQ42,1,0),"")</f>
        <v/>
      </c>
      <c r="AR42" s="406" t="str">
        <f>IF(AND(②解答入力!$D42&lt;&gt;"",②解答入力!AR42&lt;&gt;""),IF(②解答入力!$D42=②解答入力!AR42,1,0),"")</f>
        <v/>
      </c>
    </row>
    <row r="43" spans="1:44">
      <c r="A43" s="482"/>
      <c r="B43" s="508"/>
      <c r="C43" s="103">
        <v>40</v>
      </c>
      <c r="D43" s="367"/>
      <c r="E43" s="381" t="str">
        <f>IF(AND(②解答入力!$D43&lt;&gt;"",②解答入力!E43&lt;&gt;""),IF(②解答入力!$D43=②解答入力!E43,1,0),"")</f>
        <v/>
      </c>
      <c r="F43" s="382" t="str">
        <f>IF(AND(②解答入力!$D43&lt;&gt;"",②解答入力!F43&lt;&gt;""),IF(②解答入力!$D43=②解答入力!F43,1,0),"")</f>
        <v/>
      </c>
      <c r="G43" s="382" t="str">
        <f>IF(AND(②解答入力!$D43&lt;&gt;"",②解答入力!G43&lt;&gt;""),IF(②解答入力!$D43=②解答入力!G43,1,0),"")</f>
        <v/>
      </c>
      <c r="H43" s="382" t="str">
        <f>IF(AND(②解答入力!$D43&lt;&gt;"",②解答入力!H43&lt;&gt;""),IF(②解答入力!$D43=②解答入力!H43,1,0),"")</f>
        <v/>
      </c>
      <c r="I43" s="382" t="str">
        <f>IF(AND(②解答入力!$D43&lt;&gt;"",②解答入力!I43&lt;&gt;""),IF(②解答入力!$D43=②解答入力!I43,1,0),"")</f>
        <v/>
      </c>
      <c r="J43" s="382" t="str">
        <f>IF(AND(②解答入力!$D43&lt;&gt;"",②解答入力!J43&lt;&gt;""),IF(②解答入力!$D43=②解答入力!J43,1,0),"")</f>
        <v/>
      </c>
      <c r="K43" s="382" t="str">
        <f>IF(AND(②解答入力!$D43&lt;&gt;"",②解答入力!K43&lt;&gt;""),IF(②解答入力!$D43=②解答入力!K43,1,0),"")</f>
        <v/>
      </c>
      <c r="L43" s="382" t="str">
        <f>IF(AND(②解答入力!$D43&lt;&gt;"",②解答入力!L43&lt;&gt;""),IF(②解答入力!$D43=②解答入力!L43,1,0),"")</f>
        <v/>
      </c>
      <c r="M43" s="382" t="str">
        <f>IF(AND(②解答入力!$D43&lt;&gt;"",②解答入力!M43&lt;&gt;""),IF(②解答入力!$D43=②解答入力!M43,1,0),"")</f>
        <v/>
      </c>
      <c r="N43" s="382" t="str">
        <f>IF(AND(②解答入力!$D43&lt;&gt;"",②解答入力!N43&lt;&gt;""),IF(②解答入力!$D43=②解答入力!N43,1,0),"")</f>
        <v/>
      </c>
      <c r="O43" s="382" t="str">
        <f>IF(AND(②解答入力!$D43&lt;&gt;"",②解答入力!O43&lt;&gt;""),IF(②解答入力!$D43=②解答入力!O43,1,0),"")</f>
        <v/>
      </c>
      <c r="P43" s="382" t="str">
        <f>IF(AND(②解答入力!$D43&lt;&gt;"",②解答入力!P43&lt;&gt;""),IF(②解答入力!$D43=②解答入力!P43,1,0),"")</f>
        <v/>
      </c>
      <c r="Q43" s="382" t="str">
        <f>IF(AND(②解答入力!$D43&lt;&gt;"",②解答入力!Q43&lt;&gt;""),IF(②解答入力!$D43=②解答入力!Q43,1,0),"")</f>
        <v/>
      </c>
      <c r="R43" s="382" t="str">
        <f>IF(AND(②解答入力!$D43&lt;&gt;"",②解答入力!R43&lt;&gt;""),IF(②解答入力!$D43=②解答入力!R43,1,0),"")</f>
        <v/>
      </c>
      <c r="S43" s="382" t="str">
        <f>IF(AND(②解答入力!$D43&lt;&gt;"",②解答入力!S43&lt;&gt;""),IF(②解答入力!$D43=②解答入力!S43,1,0),"")</f>
        <v/>
      </c>
      <c r="T43" s="382" t="str">
        <f>IF(AND(②解答入力!$D43&lt;&gt;"",②解答入力!T43&lt;&gt;""),IF(②解答入力!$D43=②解答入力!T43,1,0),"")</f>
        <v/>
      </c>
      <c r="U43" s="382" t="str">
        <f>IF(AND(②解答入力!$D43&lt;&gt;"",②解答入力!U43&lt;&gt;""),IF(②解答入力!$D43=②解答入力!U43,1,0),"")</f>
        <v/>
      </c>
      <c r="V43" s="382" t="str">
        <f>IF(AND(②解答入力!$D43&lt;&gt;"",②解答入力!V43&lt;&gt;""),IF(②解答入力!$D43=②解答入力!V43,1,0),"")</f>
        <v/>
      </c>
      <c r="W43" s="382" t="str">
        <f>IF(AND(②解答入力!$D43&lt;&gt;"",②解答入力!W43&lt;&gt;""),IF(②解答入力!$D43=②解答入力!W43,1,0),"")</f>
        <v/>
      </c>
      <c r="X43" s="382" t="str">
        <f>IF(AND(②解答入力!$D43&lt;&gt;"",②解答入力!X43&lt;&gt;""),IF(②解答入力!$D43=②解答入力!X43,1,0),"")</f>
        <v/>
      </c>
      <c r="Y43" s="382" t="str">
        <f>IF(AND(②解答入力!$D43&lt;&gt;"",②解答入力!Y43&lt;&gt;""),IF(②解答入力!$D43=②解答入力!Y43,1,0),"")</f>
        <v/>
      </c>
      <c r="Z43" s="382" t="str">
        <f>IF(AND(②解答入力!$D43&lt;&gt;"",②解答入力!Z43&lt;&gt;""),IF(②解答入力!$D43=②解答入力!Z43,1,0),"")</f>
        <v/>
      </c>
      <c r="AA43" s="382" t="str">
        <f>IF(AND(②解答入力!$D43&lt;&gt;"",②解答入力!AA43&lt;&gt;""),IF(②解答入力!$D43=②解答入力!AA43,1,0),"")</f>
        <v/>
      </c>
      <c r="AB43" s="382" t="str">
        <f>IF(AND(②解答入力!$D43&lt;&gt;"",②解答入力!AB43&lt;&gt;""),IF(②解答入力!$D43=②解答入力!AB43,1,0),"")</f>
        <v/>
      </c>
      <c r="AC43" s="382" t="str">
        <f>IF(AND(②解答入力!$D43&lt;&gt;"",②解答入力!AC43&lt;&gt;""),IF(②解答入力!$D43=②解答入力!AC43,1,0),"")</f>
        <v/>
      </c>
      <c r="AD43" s="382" t="str">
        <f>IF(AND(②解答入力!$D43&lt;&gt;"",②解答入力!AD43&lt;&gt;""),IF(②解答入力!$D43=②解答入力!AD43,1,0),"")</f>
        <v/>
      </c>
      <c r="AE43" s="382" t="str">
        <f>IF(AND(②解答入力!$D43&lt;&gt;"",②解答入力!AE43&lt;&gt;""),IF(②解答入力!$D43=②解答入力!AE43,1,0),"")</f>
        <v/>
      </c>
      <c r="AF43" s="382" t="str">
        <f>IF(AND(②解答入力!$D43&lt;&gt;"",②解答入力!AF43&lt;&gt;""),IF(②解答入力!$D43=②解答入力!AF43,1,0),"")</f>
        <v/>
      </c>
      <c r="AG43" s="382" t="str">
        <f>IF(AND(②解答入力!$D43&lt;&gt;"",②解答入力!AG43&lt;&gt;""),IF(②解答入力!$D43=②解答入力!AG43,1,0),"")</f>
        <v/>
      </c>
      <c r="AH43" s="382" t="str">
        <f>IF(AND(②解答入力!$D43&lt;&gt;"",②解答入力!AH43&lt;&gt;""),IF(②解答入力!$D43=②解答入力!AH43,1,0),"")</f>
        <v/>
      </c>
      <c r="AI43" s="382" t="str">
        <f>IF(AND(②解答入力!$D43&lt;&gt;"",②解答入力!AI43&lt;&gt;""),IF(②解答入力!$D43=②解答入力!AI43,1,0),"")</f>
        <v/>
      </c>
      <c r="AJ43" s="382" t="str">
        <f>IF(AND(②解答入力!$D43&lt;&gt;"",②解答入力!AJ43&lt;&gt;""),IF(②解答入力!$D43=②解答入力!AJ43,1,0),"")</f>
        <v/>
      </c>
      <c r="AK43" s="382" t="str">
        <f>IF(AND(②解答入力!$D43&lt;&gt;"",②解答入力!AK43&lt;&gt;""),IF(②解答入力!$D43=②解答入力!AK43,1,0),"")</f>
        <v/>
      </c>
      <c r="AL43" s="382" t="str">
        <f>IF(AND(②解答入力!$D43&lt;&gt;"",②解答入力!AL43&lt;&gt;""),IF(②解答入力!$D43=②解答入力!AL43,1,0),"")</f>
        <v/>
      </c>
      <c r="AM43" s="382" t="str">
        <f>IF(AND(②解答入力!$D43&lt;&gt;"",②解答入力!AM43&lt;&gt;""),IF(②解答入力!$D43=②解答入力!AM43,1,0),"")</f>
        <v/>
      </c>
      <c r="AN43" s="382" t="str">
        <f>IF(AND(②解答入力!$D43&lt;&gt;"",②解答入力!AN43&lt;&gt;""),IF(②解答入力!$D43=②解答入力!AN43,1,0),"")</f>
        <v/>
      </c>
      <c r="AO43" s="382" t="str">
        <f>IF(AND(②解答入力!$D43&lt;&gt;"",②解答入力!AO43&lt;&gt;""),IF(②解答入力!$D43=②解答入力!AO43,1,0),"")</f>
        <v/>
      </c>
      <c r="AP43" s="382" t="str">
        <f>IF(AND(②解答入力!$D43&lt;&gt;"",②解答入力!AP43&lt;&gt;""),IF(②解答入力!$D43=②解答入力!AP43,1,0),"")</f>
        <v/>
      </c>
      <c r="AQ43" s="382" t="str">
        <f>IF(AND(②解答入力!$D43&lt;&gt;"",②解答入力!AQ43&lt;&gt;""),IF(②解答入力!$D43=②解答入力!AQ43,1,0),"")</f>
        <v/>
      </c>
      <c r="AR43" s="408" t="str">
        <f>IF(AND(②解答入力!$D43&lt;&gt;"",②解答入力!AR43&lt;&gt;""),IF(②解答入力!$D43=②解答入力!AR43,1,0),"")</f>
        <v/>
      </c>
    </row>
    <row r="44" spans="1:44">
      <c r="A44" s="482"/>
      <c r="B44" s="508"/>
      <c r="C44" s="103">
        <v>41</v>
      </c>
      <c r="D44" s="367"/>
      <c r="E44" s="381" t="str">
        <f>IF(AND(②解答入力!$D44&lt;&gt;"",②解答入力!E44&lt;&gt;""),IF(②解答入力!$D44=②解答入力!E44,1,0),"")</f>
        <v/>
      </c>
      <c r="F44" s="382" t="str">
        <f>IF(AND(②解答入力!$D44&lt;&gt;"",②解答入力!F44&lt;&gt;""),IF(②解答入力!$D44=②解答入力!F44,1,0),"")</f>
        <v/>
      </c>
      <c r="G44" s="382" t="str">
        <f>IF(AND(②解答入力!$D44&lt;&gt;"",②解答入力!G44&lt;&gt;""),IF(②解答入力!$D44=②解答入力!G44,1,0),"")</f>
        <v/>
      </c>
      <c r="H44" s="382" t="str">
        <f>IF(AND(②解答入力!$D44&lt;&gt;"",②解答入力!H44&lt;&gt;""),IF(②解答入力!$D44=②解答入力!H44,1,0),"")</f>
        <v/>
      </c>
      <c r="I44" s="382" t="str">
        <f>IF(AND(②解答入力!$D44&lt;&gt;"",②解答入力!I44&lt;&gt;""),IF(②解答入力!$D44=②解答入力!I44,1,0),"")</f>
        <v/>
      </c>
      <c r="J44" s="382" t="str">
        <f>IF(AND(②解答入力!$D44&lt;&gt;"",②解答入力!J44&lt;&gt;""),IF(②解答入力!$D44=②解答入力!J44,1,0),"")</f>
        <v/>
      </c>
      <c r="K44" s="382" t="str">
        <f>IF(AND(②解答入力!$D44&lt;&gt;"",②解答入力!K44&lt;&gt;""),IF(②解答入力!$D44=②解答入力!K44,1,0),"")</f>
        <v/>
      </c>
      <c r="L44" s="382" t="str">
        <f>IF(AND(②解答入力!$D44&lt;&gt;"",②解答入力!L44&lt;&gt;""),IF(②解答入力!$D44=②解答入力!L44,1,0),"")</f>
        <v/>
      </c>
      <c r="M44" s="382" t="str">
        <f>IF(AND(②解答入力!$D44&lt;&gt;"",②解答入力!M44&lt;&gt;""),IF(②解答入力!$D44=②解答入力!M44,1,0),"")</f>
        <v/>
      </c>
      <c r="N44" s="382" t="str">
        <f>IF(AND(②解答入力!$D44&lt;&gt;"",②解答入力!N44&lt;&gt;""),IF(②解答入力!$D44=②解答入力!N44,1,0),"")</f>
        <v/>
      </c>
      <c r="O44" s="382" t="str">
        <f>IF(AND(②解答入力!$D44&lt;&gt;"",②解答入力!O44&lt;&gt;""),IF(②解答入力!$D44=②解答入力!O44,1,0),"")</f>
        <v/>
      </c>
      <c r="P44" s="382" t="str">
        <f>IF(AND(②解答入力!$D44&lt;&gt;"",②解答入力!P44&lt;&gt;""),IF(②解答入力!$D44=②解答入力!P44,1,0),"")</f>
        <v/>
      </c>
      <c r="Q44" s="382" t="str">
        <f>IF(AND(②解答入力!$D44&lt;&gt;"",②解答入力!Q44&lt;&gt;""),IF(②解答入力!$D44=②解答入力!Q44,1,0),"")</f>
        <v/>
      </c>
      <c r="R44" s="382" t="str">
        <f>IF(AND(②解答入力!$D44&lt;&gt;"",②解答入力!R44&lt;&gt;""),IF(②解答入力!$D44=②解答入力!R44,1,0),"")</f>
        <v/>
      </c>
      <c r="S44" s="382" t="str">
        <f>IF(AND(②解答入力!$D44&lt;&gt;"",②解答入力!S44&lt;&gt;""),IF(②解答入力!$D44=②解答入力!S44,1,0),"")</f>
        <v/>
      </c>
      <c r="T44" s="382" t="str">
        <f>IF(AND(②解答入力!$D44&lt;&gt;"",②解答入力!T44&lt;&gt;""),IF(②解答入力!$D44=②解答入力!T44,1,0),"")</f>
        <v/>
      </c>
      <c r="U44" s="382" t="str">
        <f>IF(AND(②解答入力!$D44&lt;&gt;"",②解答入力!U44&lt;&gt;""),IF(②解答入力!$D44=②解答入力!U44,1,0),"")</f>
        <v/>
      </c>
      <c r="V44" s="382" t="str">
        <f>IF(AND(②解答入力!$D44&lt;&gt;"",②解答入力!V44&lt;&gt;""),IF(②解答入力!$D44=②解答入力!V44,1,0),"")</f>
        <v/>
      </c>
      <c r="W44" s="382" t="str">
        <f>IF(AND(②解答入力!$D44&lt;&gt;"",②解答入力!W44&lt;&gt;""),IF(②解答入力!$D44=②解答入力!W44,1,0),"")</f>
        <v/>
      </c>
      <c r="X44" s="382" t="str">
        <f>IF(AND(②解答入力!$D44&lt;&gt;"",②解答入力!X44&lt;&gt;""),IF(②解答入力!$D44=②解答入力!X44,1,0),"")</f>
        <v/>
      </c>
      <c r="Y44" s="382" t="str">
        <f>IF(AND(②解答入力!$D44&lt;&gt;"",②解答入力!Y44&lt;&gt;""),IF(②解答入力!$D44=②解答入力!Y44,1,0),"")</f>
        <v/>
      </c>
      <c r="Z44" s="382" t="str">
        <f>IF(AND(②解答入力!$D44&lt;&gt;"",②解答入力!Z44&lt;&gt;""),IF(②解答入力!$D44=②解答入力!Z44,1,0),"")</f>
        <v/>
      </c>
      <c r="AA44" s="382" t="str">
        <f>IF(AND(②解答入力!$D44&lt;&gt;"",②解答入力!AA44&lt;&gt;""),IF(②解答入力!$D44=②解答入力!AA44,1,0),"")</f>
        <v/>
      </c>
      <c r="AB44" s="382" t="str">
        <f>IF(AND(②解答入力!$D44&lt;&gt;"",②解答入力!AB44&lt;&gt;""),IF(②解答入力!$D44=②解答入力!AB44,1,0),"")</f>
        <v/>
      </c>
      <c r="AC44" s="382" t="str">
        <f>IF(AND(②解答入力!$D44&lt;&gt;"",②解答入力!AC44&lt;&gt;""),IF(②解答入力!$D44=②解答入力!AC44,1,0),"")</f>
        <v/>
      </c>
      <c r="AD44" s="382" t="str">
        <f>IF(AND(②解答入力!$D44&lt;&gt;"",②解答入力!AD44&lt;&gt;""),IF(②解答入力!$D44=②解答入力!AD44,1,0),"")</f>
        <v/>
      </c>
      <c r="AE44" s="382" t="str">
        <f>IF(AND(②解答入力!$D44&lt;&gt;"",②解答入力!AE44&lt;&gt;""),IF(②解答入力!$D44=②解答入力!AE44,1,0),"")</f>
        <v/>
      </c>
      <c r="AF44" s="382" t="str">
        <f>IF(AND(②解答入力!$D44&lt;&gt;"",②解答入力!AF44&lt;&gt;""),IF(②解答入力!$D44=②解答入力!AF44,1,0),"")</f>
        <v/>
      </c>
      <c r="AG44" s="382" t="str">
        <f>IF(AND(②解答入力!$D44&lt;&gt;"",②解答入力!AG44&lt;&gt;""),IF(②解答入力!$D44=②解答入力!AG44,1,0),"")</f>
        <v/>
      </c>
      <c r="AH44" s="382" t="str">
        <f>IF(AND(②解答入力!$D44&lt;&gt;"",②解答入力!AH44&lt;&gt;""),IF(②解答入力!$D44=②解答入力!AH44,1,0),"")</f>
        <v/>
      </c>
      <c r="AI44" s="382" t="str">
        <f>IF(AND(②解答入力!$D44&lt;&gt;"",②解答入力!AI44&lt;&gt;""),IF(②解答入力!$D44=②解答入力!AI44,1,0),"")</f>
        <v/>
      </c>
      <c r="AJ44" s="382" t="str">
        <f>IF(AND(②解答入力!$D44&lt;&gt;"",②解答入力!AJ44&lt;&gt;""),IF(②解答入力!$D44=②解答入力!AJ44,1,0),"")</f>
        <v/>
      </c>
      <c r="AK44" s="382" t="str">
        <f>IF(AND(②解答入力!$D44&lt;&gt;"",②解答入力!AK44&lt;&gt;""),IF(②解答入力!$D44=②解答入力!AK44,1,0),"")</f>
        <v/>
      </c>
      <c r="AL44" s="382" t="str">
        <f>IF(AND(②解答入力!$D44&lt;&gt;"",②解答入力!AL44&lt;&gt;""),IF(②解答入力!$D44=②解答入力!AL44,1,0),"")</f>
        <v/>
      </c>
      <c r="AM44" s="382" t="str">
        <f>IF(AND(②解答入力!$D44&lt;&gt;"",②解答入力!AM44&lt;&gt;""),IF(②解答入力!$D44=②解答入力!AM44,1,0),"")</f>
        <v/>
      </c>
      <c r="AN44" s="382" t="str">
        <f>IF(AND(②解答入力!$D44&lt;&gt;"",②解答入力!AN44&lt;&gt;""),IF(②解答入力!$D44=②解答入力!AN44,1,0),"")</f>
        <v/>
      </c>
      <c r="AO44" s="382" t="str">
        <f>IF(AND(②解答入力!$D44&lt;&gt;"",②解答入力!AO44&lt;&gt;""),IF(②解答入力!$D44=②解答入力!AO44,1,0),"")</f>
        <v/>
      </c>
      <c r="AP44" s="382" t="str">
        <f>IF(AND(②解答入力!$D44&lt;&gt;"",②解答入力!AP44&lt;&gt;""),IF(②解答入力!$D44=②解答入力!AP44,1,0),"")</f>
        <v/>
      </c>
      <c r="AQ44" s="382" t="str">
        <f>IF(AND(②解答入力!$D44&lt;&gt;"",②解答入力!AQ44&lt;&gt;""),IF(②解答入力!$D44=②解答入力!AQ44,1,0),"")</f>
        <v/>
      </c>
      <c r="AR44" s="408" t="str">
        <f>IF(AND(②解答入力!$D44&lt;&gt;"",②解答入力!AR44&lt;&gt;""),IF(②解答入力!$D44=②解答入力!AR44,1,0),"")</f>
        <v/>
      </c>
    </row>
    <row r="45" spans="1:44">
      <c r="A45" s="482"/>
      <c r="B45" s="508"/>
      <c r="C45" s="103">
        <v>42</v>
      </c>
      <c r="D45" s="367"/>
      <c r="E45" s="381" t="str">
        <f>IF(AND(②解答入力!$D45&lt;&gt;"",②解答入力!E45&lt;&gt;""),IF(②解答入力!$D45=②解答入力!E45,1,0),"")</f>
        <v/>
      </c>
      <c r="F45" s="382" t="str">
        <f>IF(AND(②解答入力!$D45&lt;&gt;"",②解答入力!F45&lt;&gt;""),IF(②解答入力!$D45=②解答入力!F45,1,0),"")</f>
        <v/>
      </c>
      <c r="G45" s="382" t="str">
        <f>IF(AND(②解答入力!$D45&lt;&gt;"",②解答入力!G45&lt;&gt;""),IF(②解答入力!$D45=②解答入力!G45,1,0),"")</f>
        <v/>
      </c>
      <c r="H45" s="382" t="str">
        <f>IF(AND(②解答入力!$D45&lt;&gt;"",②解答入力!H45&lt;&gt;""),IF(②解答入力!$D45=②解答入力!H45,1,0),"")</f>
        <v/>
      </c>
      <c r="I45" s="382" t="str">
        <f>IF(AND(②解答入力!$D45&lt;&gt;"",②解答入力!I45&lt;&gt;""),IF(②解答入力!$D45=②解答入力!I45,1,0),"")</f>
        <v/>
      </c>
      <c r="J45" s="382" t="str">
        <f>IF(AND(②解答入力!$D45&lt;&gt;"",②解答入力!J45&lt;&gt;""),IF(②解答入力!$D45=②解答入力!J45,1,0),"")</f>
        <v/>
      </c>
      <c r="K45" s="382" t="str">
        <f>IF(AND(②解答入力!$D45&lt;&gt;"",②解答入力!K45&lt;&gt;""),IF(②解答入力!$D45=②解答入力!K45,1,0),"")</f>
        <v/>
      </c>
      <c r="L45" s="382" t="str">
        <f>IF(AND(②解答入力!$D45&lt;&gt;"",②解答入力!L45&lt;&gt;""),IF(②解答入力!$D45=②解答入力!L45,1,0),"")</f>
        <v/>
      </c>
      <c r="M45" s="382" t="str">
        <f>IF(AND(②解答入力!$D45&lt;&gt;"",②解答入力!M45&lt;&gt;""),IF(②解答入力!$D45=②解答入力!M45,1,0),"")</f>
        <v/>
      </c>
      <c r="N45" s="382" t="str">
        <f>IF(AND(②解答入力!$D45&lt;&gt;"",②解答入力!N45&lt;&gt;""),IF(②解答入力!$D45=②解答入力!N45,1,0),"")</f>
        <v/>
      </c>
      <c r="O45" s="382" t="str">
        <f>IF(AND(②解答入力!$D45&lt;&gt;"",②解答入力!O45&lt;&gt;""),IF(②解答入力!$D45=②解答入力!O45,1,0),"")</f>
        <v/>
      </c>
      <c r="P45" s="382" t="str">
        <f>IF(AND(②解答入力!$D45&lt;&gt;"",②解答入力!P45&lt;&gt;""),IF(②解答入力!$D45=②解答入力!P45,1,0),"")</f>
        <v/>
      </c>
      <c r="Q45" s="382" t="str">
        <f>IF(AND(②解答入力!$D45&lt;&gt;"",②解答入力!Q45&lt;&gt;""),IF(②解答入力!$D45=②解答入力!Q45,1,0),"")</f>
        <v/>
      </c>
      <c r="R45" s="382" t="str">
        <f>IF(AND(②解答入力!$D45&lt;&gt;"",②解答入力!R45&lt;&gt;""),IF(②解答入力!$D45=②解答入力!R45,1,0),"")</f>
        <v/>
      </c>
      <c r="S45" s="382" t="str">
        <f>IF(AND(②解答入力!$D45&lt;&gt;"",②解答入力!S45&lt;&gt;""),IF(②解答入力!$D45=②解答入力!S45,1,0),"")</f>
        <v/>
      </c>
      <c r="T45" s="382" t="str">
        <f>IF(AND(②解答入力!$D45&lt;&gt;"",②解答入力!T45&lt;&gt;""),IF(②解答入力!$D45=②解答入力!T45,1,0),"")</f>
        <v/>
      </c>
      <c r="U45" s="382" t="str">
        <f>IF(AND(②解答入力!$D45&lt;&gt;"",②解答入力!U45&lt;&gt;""),IF(②解答入力!$D45=②解答入力!U45,1,0),"")</f>
        <v/>
      </c>
      <c r="V45" s="382" t="str">
        <f>IF(AND(②解答入力!$D45&lt;&gt;"",②解答入力!V45&lt;&gt;""),IF(②解答入力!$D45=②解答入力!V45,1,0),"")</f>
        <v/>
      </c>
      <c r="W45" s="382" t="str">
        <f>IF(AND(②解答入力!$D45&lt;&gt;"",②解答入力!W45&lt;&gt;""),IF(②解答入力!$D45=②解答入力!W45,1,0),"")</f>
        <v/>
      </c>
      <c r="X45" s="382" t="str">
        <f>IF(AND(②解答入力!$D45&lt;&gt;"",②解答入力!X45&lt;&gt;""),IF(②解答入力!$D45=②解答入力!X45,1,0),"")</f>
        <v/>
      </c>
      <c r="Y45" s="382" t="str">
        <f>IF(AND(②解答入力!$D45&lt;&gt;"",②解答入力!Y45&lt;&gt;""),IF(②解答入力!$D45=②解答入力!Y45,1,0),"")</f>
        <v/>
      </c>
      <c r="Z45" s="382" t="str">
        <f>IF(AND(②解答入力!$D45&lt;&gt;"",②解答入力!Z45&lt;&gt;""),IF(②解答入力!$D45=②解答入力!Z45,1,0),"")</f>
        <v/>
      </c>
      <c r="AA45" s="382" t="str">
        <f>IF(AND(②解答入力!$D45&lt;&gt;"",②解答入力!AA45&lt;&gt;""),IF(②解答入力!$D45=②解答入力!AA45,1,0),"")</f>
        <v/>
      </c>
      <c r="AB45" s="382" t="str">
        <f>IF(AND(②解答入力!$D45&lt;&gt;"",②解答入力!AB45&lt;&gt;""),IF(②解答入力!$D45=②解答入力!AB45,1,0),"")</f>
        <v/>
      </c>
      <c r="AC45" s="382" t="str">
        <f>IF(AND(②解答入力!$D45&lt;&gt;"",②解答入力!AC45&lt;&gt;""),IF(②解答入力!$D45=②解答入力!AC45,1,0),"")</f>
        <v/>
      </c>
      <c r="AD45" s="382" t="str">
        <f>IF(AND(②解答入力!$D45&lt;&gt;"",②解答入力!AD45&lt;&gt;""),IF(②解答入力!$D45=②解答入力!AD45,1,0),"")</f>
        <v/>
      </c>
      <c r="AE45" s="382" t="str">
        <f>IF(AND(②解答入力!$D45&lt;&gt;"",②解答入力!AE45&lt;&gt;""),IF(②解答入力!$D45=②解答入力!AE45,1,0),"")</f>
        <v/>
      </c>
      <c r="AF45" s="382" t="str">
        <f>IF(AND(②解答入力!$D45&lt;&gt;"",②解答入力!AF45&lt;&gt;""),IF(②解答入力!$D45=②解答入力!AF45,1,0),"")</f>
        <v/>
      </c>
      <c r="AG45" s="382" t="str">
        <f>IF(AND(②解答入力!$D45&lt;&gt;"",②解答入力!AG45&lt;&gt;""),IF(②解答入力!$D45=②解答入力!AG45,1,0),"")</f>
        <v/>
      </c>
      <c r="AH45" s="382" t="str">
        <f>IF(AND(②解答入力!$D45&lt;&gt;"",②解答入力!AH45&lt;&gt;""),IF(②解答入力!$D45=②解答入力!AH45,1,0),"")</f>
        <v/>
      </c>
      <c r="AI45" s="382" t="str">
        <f>IF(AND(②解答入力!$D45&lt;&gt;"",②解答入力!AI45&lt;&gt;""),IF(②解答入力!$D45=②解答入力!AI45,1,0),"")</f>
        <v/>
      </c>
      <c r="AJ45" s="382" t="str">
        <f>IF(AND(②解答入力!$D45&lt;&gt;"",②解答入力!AJ45&lt;&gt;""),IF(②解答入力!$D45=②解答入力!AJ45,1,0),"")</f>
        <v/>
      </c>
      <c r="AK45" s="382" t="str">
        <f>IF(AND(②解答入力!$D45&lt;&gt;"",②解答入力!AK45&lt;&gt;""),IF(②解答入力!$D45=②解答入力!AK45,1,0),"")</f>
        <v/>
      </c>
      <c r="AL45" s="382" t="str">
        <f>IF(AND(②解答入力!$D45&lt;&gt;"",②解答入力!AL45&lt;&gt;""),IF(②解答入力!$D45=②解答入力!AL45,1,0),"")</f>
        <v/>
      </c>
      <c r="AM45" s="382" t="str">
        <f>IF(AND(②解答入力!$D45&lt;&gt;"",②解答入力!AM45&lt;&gt;""),IF(②解答入力!$D45=②解答入力!AM45,1,0),"")</f>
        <v/>
      </c>
      <c r="AN45" s="382" t="str">
        <f>IF(AND(②解答入力!$D45&lt;&gt;"",②解答入力!AN45&lt;&gt;""),IF(②解答入力!$D45=②解答入力!AN45,1,0),"")</f>
        <v/>
      </c>
      <c r="AO45" s="382" t="str">
        <f>IF(AND(②解答入力!$D45&lt;&gt;"",②解答入力!AO45&lt;&gt;""),IF(②解答入力!$D45=②解答入力!AO45,1,0),"")</f>
        <v/>
      </c>
      <c r="AP45" s="382" t="str">
        <f>IF(AND(②解答入力!$D45&lt;&gt;"",②解答入力!AP45&lt;&gt;""),IF(②解答入力!$D45=②解答入力!AP45,1,0),"")</f>
        <v/>
      </c>
      <c r="AQ45" s="382" t="str">
        <f>IF(AND(②解答入力!$D45&lt;&gt;"",②解答入力!AQ45&lt;&gt;""),IF(②解答入力!$D45=②解答入力!AQ45,1,0),"")</f>
        <v/>
      </c>
      <c r="AR45" s="408" t="str">
        <f>IF(AND(②解答入力!$D45&lt;&gt;"",②解答入力!AR45&lt;&gt;""),IF(②解答入力!$D45=②解答入力!AR45,1,0),"")</f>
        <v/>
      </c>
    </row>
    <row r="46" spans="1:44">
      <c r="A46" s="482"/>
      <c r="B46" s="508"/>
      <c r="C46" s="103">
        <v>43</v>
      </c>
      <c r="D46" s="367"/>
      <c r="E46" s="381" t="str">
        <f>IF(AND(②解答入力!$D46&lt;&gt;"",②解答入力!E46&lt;&gt;""),IF(②解答入力!$D46=②解答入力!E46,1,0),"")</f>
        <v/>
      </c>
      <c r="F46" s="382" t="str">
        <f>IF(AND(②解答入力!$D46&lt;&gt;"",②解答入力!F46&lt;&gt;""),IF(②解答入力!$D46=②解答入力!F46,1,0),"")</f>
        <v/>
      </c>
      <c r="G46" s="382" t="str">
        <f>IF(AND(②解答入力!$D46&lt;&gt;"",②解答入力!G46&lt;&gt;""),IF(②解答入力!$D46=②解答入力!G46,1,0),"")</f>
        <v/>
      </c>
      <c r="H46" s="382" t="str">
        <f>IF(AND(②解答入力!$D46&lt;&gt;"",②解答入力!H46&lt;&gt;""),IF(②解答入力!$D46=②解答入力!H46,1,0),"")</f>
        <v/>
      </c>
      <c r="I46" s="382" t="str">
        <f>IF(AND(②解答入力!$D46&lt;&gt;"",②解答入力!I46&lt;&gt;""),IF(②解答入力!$D46=②解答入力!I46,1,0),"")</f>
        <v/>
      </c>
      <c r="J46" s="382" t="str">
        <f>IF(AND(②解答入力!$D46&lt;&gt;"",②解答入力!J46&lt;&gt;""),IF(②解答入力!$D46=②解答入力!J46,1,0),"")</f>
        <v/>
      </c>
      <c r="K46" s="382" t="str">
        <f>IF(AND(②解答入力!$D46&lt;&gt;"",②解答入力!K46&lt;&gt;""),IF(②解答入力!$D46=②解答入力!K46,1,0),"")</f>
        <v/>
      </c>
      <c r="L46" s="382" t="str">
        <f>IF(AND(②解答入力!$D46&lt;&gt;"",②解答入力!L46&lt;&gt;""),IF(②解答入力!$D46=②解答入力!L46,1,0),"")</f>
        <v/>
      </c>
      <c r="M46" s="382" t="str">
        <f>IF(AND(②解答入力!$D46&lt;&gt;"",②解答入力!M46&lt;&gt;""),IF(②解答入力!$D46=②解答入力!M46,1,0),"")</f>
        <v/>
      </c>
      <c r="N46" s="382" t="str">
        <f>IF(AND(②解答入力!$D46&lt;&gt;"",②解答入力!N46&lt;&gt;""),IF(②解答入力!$D46=②解答入力!N46,1,0),"")</f>
        <v/>
      </c>
      <c r="O46" s="382" t="str">
        <f>IF(AND(②解答入力!$D46&lt;&gt;"",②解答入力!O46&lt;&gt;""),IF(②解答入力!$D46=②解答入力!O46,1,0),"")</f>
        <v/>
      </c>
      <c r="P46" s="382" t="str">
        <f>IF(AND(②解答入力!$D46&lt;&gt;"",②解答入力!P46&lt;&gt;""),IF(②解答入力!$D46=②解答入力!P46,1,0),"")</f>
        <v/>
      </c>
      <c r="Q46" s="382" t="str">
        <f>IF(AND(②解答入力!$D46&lt;&gt;"",②解答入力!Q46&lt;&gt;""),IF(②解答入力!$D46=②解答入力!Q46,1,0),"")</f>
        <v/>
      </c>
      <c r="R46" s="382" t="str">
        <f>IF(AND(②解答入力!$D46&lt;&gt;"",②解答入力!R46&lt;&gt;""),IF(②解答入力!$D46=②解答入力!R46,1,0),"")</f>
        <v/>
      </c>
      <c r="S46" s="382" t="str">
        <f>IF(AND(②解答入力!$D46&lt;&gt;"",②解答入力!S46&lt;&gt;""),IF(②解答入力!$D46=②解答入力!S46,1,0),"")</f>
        <v/>
      </c>
      <c r="T46" s="382" t="str">
        <f>IF(AND(②解答入力!$D46&lt;&gt;"",②解答入力!T46&lt;&gt;""),IF(②解答入力!$D46=②解答入力!T46,1,0),"")</f>
        <v/>
      </c>
      <c r="U46" s="382" t="str">
        <f>IF(AND(②解答入力!$D46&lt;&gt;"",②解答入力!U46&lt;&gt;""),IF(②解答入力!$D46=②解答入力!U46,1,0),"")</f>
        <v/>
      </c>
      <c r="V46" s="382" t="str">
        <f>IF(AND(②解答入力!$D46&lt;&gt;"",②解答入力!V46&lt;&gt;""),IF(②解答入力!$D46=②解答入力!V46,1,0),"")</f>
        <v/>
      </c>
      <c r="W46" s="382" t="str">
        <f>IF(AND(②解答入力!$D46&lt;&gt;"",②解答入力!W46&lt;&gt;""),IF(②解答入力!$D46=②解答入力!W46,1,0),"")</f>
        <v/>
      </c>
      <c r="X46" s="382" t="str">
        <f>IF(AND(②解答入力!$D46&lt;&gt;"",②解答入力!X46&lt;&gt;""),IF(②解答入力!$D46=②解答入力!X46,1,0),"")</f>
        <v/>
      </c>
      <c r="Y46" s="382" t="str">
        <f>IF(AND(②解答入力!$D46&lt;&gt;"",②解答入力!Y46&lt;&gt;""),IF(②解答入力!$D46=②解答入力!Y46,1,0),"")</f>
        <v/>
      </c>
      <c r="Z46" s="382" t="str">
        <f>IF(AND(②解答入力!$D46&lt;&gt;"",②解答入力!Z46&lt;&gt;""),IF(②解答入力!$D46=②解答入力!Z46,1,0),"")</f>
        <v/>
      </c>
      <c r="AA46" s="382" t="str">
        <f>IF(AND(②解答入力!$D46&lt;&gt;"",②解答入力!AA46&lt;&gt;""),IF(②解答入力!$D46=②解答入力!AA46,1,0),"")</f>
        <v/>
      </c>
      <c r="AB46" s="382" t="str">
        <f>IF(AND(②解答入力!$D46&lt;&gt;"",②解答入力!AB46&lt;&gt;""),IF(②解答入力!$D46=②解答入力!AB46,1,0),"")</f>
        <v/>
      </c>
      <c r="AC46" s="382" t="str">
        <f>IF(AND(②解答入力!$D46&lt;&gt;"",②解答入力!AC46&lt;&gt;""),IF(②解答入力!$D46=②解答入力!AC46,1,0),"")</f>
        <v/>
      </c>
      <c r="AD46" s="382" t="str">
        <f>IF(AND(②解答入力!$D46&lt;&gt;"",②解答入力!AD46&lt;&gt;""),IF(②解答入力!$D46=②解答入力!AD46,1,0),"")</f>
        <v/>
      </c>
      <c r="AE46" s="382" t="str">
        <f>IF(AND(②解答入力!$D46&lt;&gt;"",②解答入力!AE46&lt;&gt;""),IF(②解答入力!$D46=②解答入力!AE46,1,0),"")</f>
        <v/>
      </c>
      <c r="AF46" s="382" t="str">
        <f>IF(AND(②解答入力!$D46&lt;&gt;"",②解答入力!AF46&lt;&gt;""),IF(②解答入力!$D46=②解答入力!AF46,1,0),"")</f>
        <v/>
      </c>
      <c r="AG46" s="382" t="str">
        <f>IF(AND(②解答入力!$D46&lt;&gt;"",②解答入力!AG46&lt;&gt;""),IF(②解答入力!$D46=②解答入力!AG46,1,0),"")</f>
        <v/>
      </c>
      <c r="AH46" s="382" t="str">
        <f>IF(AND(②解答入力!$D46&lt;&gt;"",②解答入力!AH46&lt;&gt;""),IF(②解答入力!$D46=②解答入力!AH46,1,0),"")</f>
        <v/>
      </c>
      <c r="AI46" s="382" t="str">
        <f>IF(AND(②解答入力!$D46&lt;&gt;"",②解答入力!AI46&lt;&gt;""),IF(②解答入力!$D46=②解答入力!AI46,1,0),"")</f>
        <v/>
      </c>
      <c r="AJ46" s="382" t="str">
        <f>IF(AND(②解答入力!$D46&lt;&gt;"",②解答入力!AJ46&lt;&gt;""),IF(②解答入力!$D46=②解答入力!AJ46,1,0),"")</f>
        <v/>
      </c>
      <c r="AK46" s="382" t="str">
        <f>IF(AND(②解答入力!$D46&lt;&gt;"",②解答入力!AK46&lt;&gt;""),IF(②解答入力!$D46=②解答入力!AK46,1,0),"")</f>
        <v/>
      </c>
      <c r="AL46" s="382" t="str">
        <f>IF(AND(②解答入力!$D46&lt;&gt;"",②解答入力!AL46&lt;&gt;""),IF(②解答入力!$D46=②解答入力!AL46,1,0),"")</f>
        <v/>
      </c>
      <c r="AM46" s="382" t="str">
        <f>IF(AND(②解答入力!$D46&lt;&gt;"",②解答入力!AM46&lt;&gt;""),IF(②解答入力!$D46=②解答入力!AM46,1,0),"")</f>
        <v/>
      </c>
      <c r="AN46" s="382" t="str">
        <f>IF(AND(②解答入力!$D46&lt;&gt;"",②解答入力!AN46&lt;&gt;""),IF(②解答入力!$D46=②解答入力!AN46,1,0),"")</f>
        <v/>
      </c>
      <c r="AO46" s="382" t="str">
        <f>IF(AND(②解答入力!$D46&lt;&gt;"",②解答入力!AO46&lt;&gt;""),IF(②解答入力!$D46=②解答入力!AO46,1,0),"")</f>
        <v/>
      </c>
      <c r="AP46" s="382" t="str">
        <f>IF(AND(②解答入力!$D46&lt;&gt;"",②解答入力!AP46&lt;&gt;""),IF(②解答入力!$D46=②解答入力!AP46,1,0),"")</f>
        <v/>
      </c>
      <c r="AQ46" s="382" t="str">
        <f>IF(AND(②解答入力!$D46&lt;&gt;"",②解答入力!AQ46&lt;&gt;""),IF(②解答入力!$D46=②解答入力!AQ46,1,0),"")</f>
        <v/>
      </c>
      <c r="AR46" s="408" t="str">
        <f>IF(AND(②解答入力!$D46&lt;&gt;"",②解答入力!AR46&lt;&gt;""),IF(②解答入力!$D46=②解答入力!AR46,1,0),"")</f>
        <v/>
      </c>
    </row>
    <row r="47" spans="1:44">
      <c r="A47" s="482"/>
      <c r="B47" s="508"/>
      <c r="C47" s="103">
        <v>44</v>
      </c>
      <c r="D47" s="367"/>
      <c r="E47" s="381" t="str">
        <f>IF(AND(②解答入力!$D47&lt;&gt;"",②解答入力!E47&lt;&gt;""),IF(②解答入力!$D47=②解答入力!E47,1,0),"")</f>
        <v/>
      </c>
      <c r="F47" s="382" t="str">
        <f>IF(AND(②解答入力!$D47&lt;&gt;"",②解答入力!F47&lt;&gt;""),IF(②解答入力!$D47=②解答入力!F47,1,0),"")</f>
        <v/>
      </c>
      <c r="G47" s="382" t="str">
        <f>IF(AND(②解答入力!$D47&lt;&gt;"",②解答入力!G47&lt;&gt;""),IF(②解答入力!$D47=②解答入力!G47,1,0),"")</f>
        <v/>
      </c>
      <c r="H47" s="382" t="str">
        <f>IF(AND(②解答入力!$D47&lt;&gt;"",②解答入力!H47&lt;&gt;""),IF(②解答入力!$D47=②解答入力!H47,1,0),"")</f>
        <v/>
      </c>
      <c r="I47" s="382" t="str">
        <f>IF(AND(②解答入力!$D47&lt;&gt;"",②解答入力!I47&lt;&gt;""),IF(②解答入力!$D47=②解答入力!I47,1,0),"")</f>
        <v/>
      </c>
      <c r="J47" s="382" t="str">
        <f>IF(AND(②解答入力!$D47&lt;&gt;"",②解答入力!J47&lt;&gt;""),IF(②解答入力!$D47=②解答入力!J47,1,0),"")</f>
        <v/>
      </c>
      <c r="K47" s="382" t="str">
        <f>IF(AND(②解答入力!$D47&lt;&gt;"",②解答入力!K47&lt;&gt;""),IF(②解答入力!$D47=②解答入力!K47,1,0),"")</f>
        <v/>
      </c>
      <c r="L47" s="382" t="str">
        <f>IF(AND(②解答入力!$D47&lt;&gt;"",②解答入力!L47&lt;&gt;""),IF(②解答入力!$D47=②解答入力!L47,1,0),"")</f>
        <v/>
      </c>
      <c r="M47" s="382" t="str">
        <f>IF(AND(②解答入力!$D47&lt;&gt;"",②解答入力!M47&lt;&gt;""),IF(②解答入力!$D47=②解答入力!M47,1,0),"")</f>
        <v/>
      </c>
      <c r="N47" s="382" t="str">
        <f>IF(AND(②解答入力!$D47&lt;&gt;"",②解答入力!N47&lt;&gt;""),IF(②解答入力!$D47=②解答入力!N47,1,0),"")</f>
        <v/>
      </c>
      <c r="O47" s="382" t="str">
        <f>IF(AND(②解答入力!$D47&lt;&gt;"",②解答入力!O47&lt;&gt;""),IF(②解答入力!$D47=②解答入力!O47,1,0),"")</f>
        <v/>
      </c>
      <c r="P47" s="382" t="str">
        <f>IF(AND(②解答入力!$D47&lt;&gt;"",②解答入力!P47&lt;&gt;""),IF(②解答入力!$D47=②解答入力!P47,1,0),"")</f>
        <v/>
      </c>
      <c r="Q47" s="382" t="str">
        <f>IF(AND(②解答入力!$D47&lt;&gt;"",②解答入力!Q47&lt;&gt;""),IF(②解答入力!$D47=②解答入力!Q47,1,0),"")</f>
        <v/>
      </c>
      <c r="R47" s="382" t="str">
        <f>IF(AND(②解答入力!$D47&lt;&gt;"",②解答入力!R47&lt;&gt;""),IF(②解答入力!$D47=②解答入力!R47,1,0),"")</f>
        <v/>
      </c>
      <c r="S47" s="382" t="str">
        <f>IF(AND(②解答入力!$D47&lt;&gt;"",②解答入力!S47&lt;&gt;""),IF(②解答入力!$D47=②解答入力!S47,1,0),"")</f>
        <v/>
      </c>
      <c r="T47" s="382" t="str">
        <f>IF(AND(②解答入力!$D47&lt;&gt;"",②解答入力!T47&lt;&gt;""),IF(②解答入力!$D47=②解答入力!T47,1,0),"")</f>
        <v/>
      </c>
      <c r="U47" s="382" t="str">
        <f>IF(AND(②解答入力!$D47&lt;&gt;"",②解答入力!U47&lt;&gt;""),IF(②解答入力!$D47=②解答入力!U47,1,0),"")</f>
        <v/>
      </c>
      <c r="V47" s="382" t="str">
        <f>IF(AND(②解答入力!$D47&lt;&gt;"",②解答入力!V47&lt;&gt;""),IF(②解答入力!$D47=②解答入力!V47,1,0),"")</f>
        <v/>
      </c>
      <c r="W47" s="382" t="str">
        <f>IF(AND(②解答入力!$D47&lt;&gt;"",②解答入力!W47&lt;&gt;""),IF(②解答入力!$D47=②解答入力!W47,1,0),"")</f>
        <v/>
      </c>
      <c r="X47" s="382" t="str">
        <f>IF(AND(②解答入力!$D47&lt;&gt;"",②解答入力!X47&lt;&gt;""),IF(②解答入力!$D47=②解答入力!X47,1,0),"")</f>
        <v/>
      </c>
      <c r="Y47" s="382" t="str">
        <f>IF(AND(②解答入力!$D47&lt;&gt;"",②解答入力!Y47&lt;&gt;""),IF(②解答入力!$D47=②解答入力!Y47,1,0),"")</f>
        <v/>
      </c>
      <c r="Z47" s="382" t="str">
        <f>IF(AND(②解答入力!$D47&lt;&gt;"",②解答入力!Z47&lt;&gt;""),IF(②解答入力!$D47=②解答入力!Z47,1,0),"")</f>
        <v/>
      </c>
      <c r="AA47" s="382" t="str">
        <f>IF(AND(②解答入力!$D47&lt;&gt;"",②解答入力!AA47&lt;&gt;""),IF(②解答入力!$D47=②解答入力!AA47,1,0),"")</f>
        <v/>
      </c>
      <c r="AB47" s="382" t="str">
        <f>IF(AND(②解答入力!$D47&lt;&gt;"",②解答入力!AB47&lt;&gt;""),IF(②解答入力!$D47=②解答入力!AB47,1,0),"")</f>
        <v/>
      </c>
      <c r="AC47" s="382" t="str">
        <f>IF(AND(②解答入力!$D47&lt;&gt;"",②解答入力!AC47&lt;&gt;""),IF(②解答入力!$D47=②解答入力!AC47,1,0),"")</f>
        <v/>
      </c>
      <c r="AD47" s="382" t="str">
        <f>IF(AND(②解答入力!$D47&lt;&gt;"",②解答入力!AD47&lt;&gt;""),IF(②解答入力!$D47=②解答入力!AD47,1,0),"")</f>
        <v/>
      </c>
      <c r="AE47" s="382" t="str">
        <f>IF(AND(②解答入力!$D47&lt;&gt;"",②解答入力!AE47&lt;&gt;""),IF(②解答入力!$D47=②解答入力!AE47,1,0),"")</f>
        <v/>
      </c>
      <c r="AF47" s="382" t="str">
        <f>IF(AND(②解答入力!$D47&lt;&gt;"",②解答入力!AF47&lt;&gt;""),IF(②解答入力!$D47=②解答入力!AF47,1,0),"")</f>
        <v/>
      </c>
      <c r="AG47" s="382" t="str">
        <f>IF(AND(②解答入力!$D47&lt;&gt;"",②解答入力!AG47&lt;&gt;""),IF(②解答入力!$D47=②解答入力!AG47,1,0),"")</f>
        <v/>
      </c>
      <c r="AH47" s="382" t="str">
        <f>IF(AND(②解答入力!$D47&lt;&gt;"",②解答入力!AH47&lt;&gt;""),IF(②解答入力!$D47=②解答入力!AH47,1,0),"")</f>
        <v/>
      </c>
      <c r="AI47" s="382" t="str">
        <f>IF(AND(②解答入力!$D47&lt;&gt;"",②解答入力!AI47&lt;&gt;""),IF(②解答入力!$D47=②解答入力!AI47,1,0),"")</f>
        <v/>
      </c>
      <c r="AJ47" s="382" t="str">
        <f>IF(AND(②解答入力!$D47&lt;&gt;"",②解答入力!AJ47&lt;&gt;""),IF(②解答入力!$D47=②解答入力!AJ47,1,0),"")</f>
        <v/>
      </c>
      <c r="AK47" s="382" t="str">
        <f>IF(AND(②解答入力!$D47&lt;&gt;"",②解答入力!AK47&lt;&gt;""),IF(②解答入力!$D47=②解答入力!AK47,1,0),"")</f>
        <v/>
      </c>
      <c r="AL47" s="382" t="str">
        <f>IF(AND(②解答入力!$D47&lt;&gt;"",②解答入力!AL47&lt;&gt;""),IF(②解答入力!$D47=②解答入力!AL47,1,0),"")</f>
        <v/>
      </c>
      <c r="AM47" s="382" t="str">
        <f>IF(AND(②解答入力!$D47&lt;&gt;"",②解答入力!AM47&lt;&gt;""),IF(②解答入力!$D47=②解答入力!AM47,1,0),"")</f>
        <v/>
      </c>
      <c r="AN47" s="382" t="str">
        <f>IF(AND(②解答入力!$D47&lt;&gt;"",②解答入力!AN47&lt;&gt;""),IF(②解答入力!$D47=②解答入力!AN47,1,0),"")</f>
        <v/>
      </c>
      <c r="AO47" s="382" t="str">
        <f>IF(AND(②解答入力!$D47&lt;&gt;"",②解答入力!AO47&lt;&gt;""),IF(②解答入力!$D47=②解答入力!AO47,1,0),"")</f>
        <v/>
      </c>
      <c r="AP47" s="382" t="str">
        <f>IF(AND(②解答入力!$D47&lt;&gt;"",②解答入力!AP47&lt;&gt;""),IF(②解答入力!$D47=②解答入力!AP47,1,0),"")</f>
        <v/>
      </c>
      <c r="AQ47" s="382" t="str">
        <f>IF(AND(②解答入力!$D47&lt;&gt;"",②解答入力!AQ47&lt;&gt;""),IF(②解答入力!$D47=②解答入力!AQ47,1,0),"")</f>
        <v/>
      </c>
      <c r="AR47" s="408" t="str">
        <f>IF(AND(②解答入力!$D47&lt;&gt;"",②解答入力!AR47&lt;&gt;""),IF(②解答入力!$D47=②解答入力!AR47,1,0),"")</f>
        <v/>
      </c>
    </row>
    <row r="48" spans="1:44">
      <c r="A48" s="482"/>
      <c r="B48" s="508"/>
      <c r="C48" s="103">
        <v>45</v>
      </c>
      <c r="D48" s="367"/>
      <c r="E48" s="381" t="str">
        <f>IF(AND(②解答入力!$D48&lt;&gt;"",②解答入力!E48&lt;&gt;""),IF(②解答入力!$D48=②解答入力!E48,1,0),"")</f>
        <v/>
      </c>
      <c r="F48" s="382" t="str">
        <f>IF(AND(②解答入力!$D48&lt;&gt;"",②解答入力!F48&lt;&gt;""),IF(②解答入力!$D48=②解答入力!F48,1,0),"")</f>
        <v/>
      </c>
      <c r="G48" s="382" t="str">
        <f>IF(AND(②解答入力!$D48&lt;&gt;"",②解答入力!G48&lt;&gt;""),IF(②解答入力!$D48=②解答入力!G48,1,0),"")</f>
        <v/>
      </c>
      <c r="H48" s="382" t="str">
        <f>IF(AND(②解答入力!$D48&lt;&gt;"",②解答入力!H48&lt;&gt;""),IF(②解答入力!$D48=②解答入力!H48,1,0),"")</f>
        <v/>
      </c>
      <c r="I48" s="382" t="str">
        <f>IF(AND(②解答入力!$D48&lt;&gt;"",②解答入力!I48&lt;&gt;""),IF(②解答入力!$D48=②解答入力!I48,1,0),"")</f>
        <v/>
      </c>
      <c r="J48" s="382" t="str">
        <f>IF(AND(②解答入力!$D48&lt;&gt;"",②解答入力!J48&lt;&gt;""),IF(②解答入力!$D48=②解答入力!J48,1,0),"")</f>
        <v/>
      </c>
      <c r="K48" s="382" t="str">
        <f>IF(AND(②解答入力!$D48&lt;&gt;"",②解答入力!K48&lt;&gt;""),IF(②解答入力!$D48=②解答入力!K48,1,0),"")</f>
        <v/>
      </c>
      <c r="L48" s="382" t="str">
        <f>IF(AND(②解答入力!$D48&lt;&gt;"",②解答入力!L48&lt;&gt;""),IF(②解答入力!$D48=②解答入力!L48,1,0),"")</f>
        <v/>
      </c>
      <c r="M48" s="382" t="str">
        <f>IF(AND(②解答入力!$D48&lt;&gt;"",②解答入力!M48&lt;&gt;""),IF(②解答入力!$D48=②解答入力!M48,1,0),"")</f>
        <v/>
      </c>
      <c r="N48" s="382" t="str">
        <f>IF(AND(②解答入力!$D48&lt;&gt;"",②解答入力!N48&lt;&gt;""),IF(②解答入力!$D48=②解答入力!N48,1,0),"")</f>
        <v/>
      </c>
      <c r="O48" s="382" t="str">
        <f>IF(AND(②解答入力!$D48&lt;&gt;"",②解答入力!O48&lt;&gt;""),IF(②解答入力!$D48=②解答入力!O48,1,0),"")</f>
        <v/>
      </c>
      <c r="P48" s="382" t="str">
        <f>IF(AND(②解答入力!$D48&lt;&gt;"",②解答入力!P48&lt;&gt;""),IF(②解答入力!$D48=②解答入力!P48,1,0),"")</f>
        <v/>
      </c>
      <c r="Q48" s="382" t="str">
        <f>IF(AND(②解答入力!$D48&lt;&gt;"",②解答入力!Q48&lt;&gt;""),IF(②解答入力!$D48=②解答入力!Q48,1,0),"")</f>
        <v/>
      </c>
      <c r="R48" s="382" t="str">
        <f>IF(AND(②解答入力!$D48&lt;&gt;"",②解答入力!R48&lt;&gt;""),IF(②解答入力!$D48=②解答入力!R48,1,0),"")</f>
        <v/>
      </c>
      <c r="S48" s="382" t="str">
        <f>IF(AND(②解答入力!$D48&lt;&gt;"",②解答入力!S48&lt;&gt;""),IF(②解答入力!$D48=②解答入力!S48,1,0),"")</f>
        <v/>
      </c>
      <c r="T48" s="382" t="str">
        <f>IF(AND(②解答入力!$D48&lt;&gt;"",②解答入力!T48&lt;&gt;""),IF(②解答入力!$D48=②解答入力!T48,1,0),"")</f>
        <v/>
      </c>
      <c r="U48" s="382" t="str">
        <f>IF(AND(②解答入力!$D48&lt;&gt;"",②解答入力!U48&lt;&gt;""),IF(②解答入力!$D48=②解答入力!U48,1,0),"")</f>
        <v/>
      </c>
      <c r="V48" s="382" t="str">
        <f>IF(AND(②解答入力!$D48&lt;&gt;"",②解答入力!V48&lt;&gt;""),IF(②解答入力!$D48=②解答入力!V48,1,0),"")</f>
        <v/>
      </c>
      <c r="W48" s="382" t="str">
        <f>IF(AND(②解答入力!$D48&lt;&gt;"",②解答入力!W48&lt;&gt;""),IF(②解答入力!$D48=②解答入力!W48,1,0),"")</f>
        <v/>
      </c>
      <c r="X48" s="382" t="str">
        <f>IF(AND(②解答入力!$D48&lt;&gt;"",②解答入力!X48&lt;&gt;""),IF(②解答入力!$D48=②解答入力!X48,1,0),"")</f>
        <v/>
      </c>
      <c r="Y48" s="382" t="str">
        <f>IF(AND(②解答入力!$D48&lt;&gt;"",②解答入力!Y48&lt;&gt;""),IF(②解答入力!$D48=②解答入力!Y48,1,0),"")</f>
        <v/>
      </c>
      <c r="Z48" s="382" t="str">
        <f>IF(AND(②解答入力!$D48&lt;&gt;"",②解答入力!Z48&lt;&gt;""),IF(②解答入力!$D48=②解答入力!Z48,1,0),"")</f>
        <v/>
      </c>
      <c r="AA48" s="382" t="str">
        <f>IF(AND(②解答入力!$D48&lt;&gt;"",②解答入力!AA48&lt;&gt;""),IF(②解答入力!$D48=②解答入力!AA48,1,0),"")</f>
        <v/>
      </c>
      <c r="AB48" s="382" t="str">
        <f>IF(AND(②解答入力!$D48&lt;&gt;"",②解答入力!AB48&lt;&gt;""),IF(②解答入力!$D48=②解答入力!AB48,1,0),"")</f>
        <v/>
      </c>
      <c r="AC48" s="382" t="str">
        <f>IF(AND(②解答入力!$D48&lt;&gt;"",②解答入力!AC48&lt;&gt;""),IF(②解答入力!$D48=②解答入力!AC48,1,0),"")</f>
        <v/>
      </c>
      <c r="AD48" s="382" t="str">
        <f>IF(AND(②解答入力!$D48&lt;&gt;"",②解答入力!AD48&lt;&gt;""),IF(②解答入力!$D48=②解答入力!AD48,1,0),"")</f>
        <v/>
      </c>
      <c r="AE48" s="382" t="str">
        <f>IF(AND(②解答入力!$D48&lt;&gt;"",②解答入力!AE48&lt;&gt;""),IF(②解答入力!$D48=②解答入力!AE48,1,0),"")</f>
        <v/>
      </c>
      <c r="AF48" s="382" t="str">
        <f>IF(AND(②解答入力!$D48&lt;&gt;"",②解答入力!AF48&lt;&gt;""),IF(②解答入力!$D48=②解答入力!AF48,1,0),"")</f>
        <v/>
      </c>
      <c r="AG48" s="382" t="str">
        <f>IF(AND(②解答入力!$D48&lt;&gt;"",②解答入力!AG48&lt;&gt;""),IF(②解答入力!$D48=②解答入力!AG48,1,0),"")</f>
        <v/>
      </c>
      <c r="AH48" s="382" t="str">
        <f>IF(AND(②解答入力!$D48&lt;&gt;"",②解答入力!AH48&lt;&gt;""),IF(②解答入力!$D48=②解答入力!AH48,1,0),"")</f>
        <v/>
      </c>
      <c r="AI48" s="382" t="str">
        <f>IF(AND(②解答入力!$D48&lt;&gt;"",②解答入力!AI48&lt;&gt;""),IF(②解答入力!$D48=②解答入力!AI48,1,0),"")</f>
        <v/>
      </c>
      <c r="AJ48" s="382" t="str">
        <f>IF(AND(②解答入力!$D48&lt;&gt;"",②解答入力!AJ48&lt;&gt;""),IF(②解答入力!$D48=②解答入力!AJ48,1,0),"")</f>
        <v/>
      </c>
      <c r="AK48" s="382" t="str">
        <f>IF(AND(②解答入力!$D48&lt;&gt;"",②解答入力!AK48&lt;&gt;""),IF(②解答入力!$D48=②解答入力!AK48,1,0),"")</f>
        <v/>
      </c>
      <c r="AL48" s="382" t="str">
        <f>IF(AND(②解答入力!$D48&lt;&gt;"",②解答入力!AL48&lt;&gt;""),IF(②解答入力!$D48=②解答入力!AL48,1,0),"")</f>
        <v/>
      </c>
      <c r="AM48" s="382" t="str">
        <f>IF(AND(②解答入力!$D48&lt;&gt;"",②解答入力!AM48&lt;&gt;""),IF(②解答入力!$D48=②解答入力!AM48,1,0),"")</f>
        <v/>
      </c>
      <c r="AN48" s="382" t="str">
        <f>IF(AND(②解答入力!$D48&lt;&gt;"",②解答入力!AN48&lt;&gt;""),IF(②解答入力!$D48=②解答入力!AN48,1,0),"")</f>
        <v/>
      </c>
      <c r="AO48" s="382" t="str">
        <f>IF(AND(②解答入力!$D48&lt;&gt;"",②解答入力!AO48&lt;&gt;""),IF(②解答入力!$D48=②解答入力!AO48,1,0),"")</f>
        <v/>
      </c>
      <c r="AP48" s="382" t="str">
        <f>IF(AND(②解答入力!$D48&lt;&gt;"",②解答入力!AP48&lt;&gt;""),IF(②解答入力!$D48=②解答入力!AP48,1,0),"")</f>
        <v/>
      </c>
      <c r="AQ48" s="382" t="str">
        <f>IF(AND(②解答入力!$D48&lt;&gt;"",②解答入力!AQ48&lt;&gt;""),IF(②解答入力!$D48=②解答入力!AQ48,1,0),"")</f>
        <v/>
      </c>
      <c r="AR48" s="408" t="str">
        <f>IF(AND(②解答入力!$D48&lt;&gt;"",②解答入力!AR48&lt;&gt;""),IF(②解答入力!$D48=②解答入力!AR48,1,0),"")</f>
        <v/>
      </c>
    </row>
    <row r="49" spans="1:44">
      <c r="A49" s="482"/>
      <c r="B49" s="508"/>
      <c r="C49" s="103">
        <v>46</v>
      </c>
      <c r="D49" s="367"/>
      <c r="E49" s="381" t="str">
        <f>IF(AND(②解答入力!$D49&lt;&gt;"",②解答入力!E49&lt;&gt;""),IF(②解答入力!$D49=②解答入力!E49,1,0),"")</f>
        <v/>
      </c>
      <c r="F49" s="382" t="str">
        <f>IF(AND(②解答入力!$D49&lt;&gt;"",②解答入力!F49&lt;&gt;""),IF(②解答入力!$D49=②解答入力!F49,1,0),"")</f>
        <v/>
      </c>
      <c r="G49" s="382" t="str">
        <f>IF(AND(②解答入力!$D49&lt;&gt;"",②解答入力!G49&lt;&gt;""),IF(②解答入力!$D49=②解答入力!G49,1,0),"")</f>
        <v/>
      </c>
      <c r="H49" s="382" t="str">
        <f>IF(AND(②解答入力!$D49&lt;&gt;"",②解答入力!H49&lt;&gt;""),IF(②解答入力!$D49=②解答入力!H49,1,0),"")</f>
        <v/>
      </c>
      <c r="I49" s="382" t="str">
        <f>IF(AND(②解答入力!$D49&lt;&gt;"",②解答入力!I49&lt;&gt;""),IF(②解答入力!$D49=②解答入力!I49,1,0),"")</f>
        <v/>
      </c>
      <c r="J49" s="382" t="str">
        <f>IF(AND(②解答入力!$D49&lt;&gt;"",②解答入力!J49&lt;&gt;""),IF(②解答入力!$D49=②解答入力!J49,1,0),"")</f>
        <v/>
      </c>
      <c r="K49" s="382" t="str">
        <f>IF(AND(②解答入力!$D49&lt;&gt;"",②解答入力!K49&lt;&gt;""),IF(②解答入力!$D49=②解答入力!K49,1,0),"")</f>
        <v/>
      </c>
      <c r="L49" s="382" t="str">
        <f>IF(AND(②解答入力!$D49&lt;&gt;"",②解答入力!L49&lt;&gt;""),IF(②解答入力!$D49=②解答入力!L49,1,0),"")</f>
        <v/>
      </c>
      <c r="M49" s="382" t="str">
        <f>IF(AND(②解答入力!$D49&lt;&gt;"",②解答入力!M49&lt;&gt;""),IF(②解答入力!$D49=②解答入力!M49,1,0),"")</f>
        <v/>
      </c>
      <c r="N49" s="382" t="str">
        <f>IF(AND(②解答入力!$D49&lt;&gt;"",②解答入力!N49&lt;&gt;""),IF(②解答入力!$D49=②解答入力!N49,1,0),"")</f>
        <v/>
      </c>
      <c r="O49" s="382" t="str">
        <f>IF(AND(②解答入力!$D49&lt;&gt;"",②解答入力!O49&lt;&gt;""),IF(②解答入力!$D49=②解答入力!O49,1,0),"")</f>
        <v/>
      </c>
      <c r="P49" s="382" t="str">
        <f>IF(AND(②解答入力!$D49&lt;&gt;"",②解答入力!P49&lt;&gt;""),IF(②解答入力!$D49=②解答入力!P49,1,0),"")</f>
        <v/>
      </c>
      <c r="Q49" s="382" t="str">
        <f>IF(AND(②解答入力!$D49&lt;&gt;"",②解答入力!Q49&lt;&gt;""),IF(②解答入力!$D49=②解答入力!Q49,1,0),"")</f>
        <v/>
      </c>
      <c r="R49" s="382" t="str">
        <f>IF(AND(②解答入力!$D49&lt;&gt;"",②解答入力!R49&lt;&gt;""),IF(②解答入力!$D49=②解答入力!R49,1,0),"")</f>
        <v/>
      </c>
      <c r="S49" s="382" t="str">
        <f>IF(AND(②解答入力!$D49&lt;&gt;"",②解答入力!S49&lt;&gt;""),IF(②解答入力!$D49=②解答入力!S49,1,0),"")</f>
        <v/>
      </c>
      <c r="T49" s="382" t="str">
        <f>IF(AND(②解答入力!$D49&lt;&gt;"",②解答入力!T49&lt;&gt;""),IF(②解答入力!$D49=②解答入力!T49,1,0),"")</f>
        <v/>
      </c>
      <c r="U49" s="382" t="str">
        <f>IF(AND(②解答入力!$D49&lt;&gt;"",②解答入力!U49&lt;&gt;""),IF(②解答入力!$D49=②解答入力!U49,1,0),"")</f>
        <v/>
      </c>
      <c r="V49" s="382" t="str">
        <f>IF(AND(②解答入力!$D49&lt;&gt;"",②解答入力!V49&lt;&gt;""),IF(②解答入力!$D49=②解答入力!V49,1,0),"")</f>
        <v/>
      </c>
      <c r="W49" s="382" t="str">
        <f>IF(AND(②解答入力!$D49&lt;&gt;"",②解答入力!W49&lt;&gt;""),IF(②解答入力!$D49=②解答入力!W49,1,0),"")</f>
        <v/>
      </c>
      <c r="X49" s="382" t="str">
        <f>IF(AND(②解答入力!$D49&lt;&gt;"",②解答入力!X49&lt;&gt;""),IF(②解答入力!$D49=②解答入力!X49,1,0),"")</f>
        <v/>
      </c>
      <c r="Y49" s="382" t="str">
        <f>IF(AND(②解答入力!$D49&lt;&gt;"",②解答入力!Y49&lt;&gt;""),IF(②解答入力!$D49=②解答入力!Y49,1,0),"")</f>
        <v/>
      </c>
      <c r="Z49" s="382" t="str">
        <f>IF(AND(②解答入力!$D49&lt;&gt;"",②解答入力!Z49&lt;&gt;""),IF(②解答入力!$D49=②解答入力!Z49,1,0),"")</f>
        <v/>
      </c>
      <c r="AA49" s="382" t="str">
        <f>IF(AND(②解答入力!$D49&lt;&gt;"",②解答入力!AA49&lt;&gt;""),IF(②解答入力!$D49=②解答入力!AA49,1,0),"")</f>
        <v/>
      </c>
      <c r="AB49" s="382" t="str">
        <f>IF(AND(②解答入力!$D49&lt;&gt;"",②解答入力!AB49&lt;&gt;""),IF(②解答入力!$D49=②解答入力!AB49,1,0),"")</f>
        <v/>
      </c>
      <c r="AC49" s="382" t="str">
        <f>IF(AND(②解答入力!$D49&lt;&gt;"",②解答入力!AC49&lt;&gt;""),IF(②解答入力!$D49=②解答入力!AC49,1,0),"")</f>
        <v/>
      </c>
      <c r="AD49" s="382" t="str">
        <f>IF(AND(②解答入力!$D49&lt;&gt;"",②解答入力!AD49&lt;&gt;""),IF(②解答入力!$D49=②解答入力!AD49,1,0),"")</f>
        <v/>
      </c>
      <c r="AE49" s="382" t="str">
        <f>IF(AND(②解答入力!$D49&lt;&gt;"",②解答入力!AE49&lt;&gt;""),IF(②解答入力!$D49=②解答入力!AE49,1,0),"")</f>
        <v/>
      </c>
      <c r="AF49" s="382" t="str">
        <f>IF(AND(②解答入力!$D49&lt;&gt;"",②解答入力!AF49&lt;&gt;""),IF(②解答入力!$D49=②解答入力!AF49,1,0),"")</f>
        <v/>
      </c>
      <c r="AG49" s="382" t="str">
        <f>IF(AND(②解答入力!$D49&lt;&gt;"",②解答入力!AG49&lt;&gt;""),IF(②解答入力!$D49=②解答入力!AG49,1,0),"")</f>
        <v/>
      </c>
      <c r="AH49" s="382" t="str">
        <f>IF(AND(②解答入力!$D49&lt;&gt;"",②解答入力!AH49&lt;&gt;""),IF(②解答入力!$D49=②解答入力!AH49,1,0),"")</f>
        <v/>
      </c>
      <c r="AI49" s="382" t="str">
        <f>IF(AND(②解答入力!$D49&lt;&gt;"",②解答入力!AI49&lt;&gt;""),IF(②解答入力!$D49=②解答入力!AI49,1,0),"")</f>
        <v/>
      </c>
      <c r="AJ49" s="382" t="str">
        <f>IF(AND(②解答入力!$D49&lt;&gt;"",②解答入力!AJ49&lt;&gt;""),IF(②解答入力!$D49=②解答入力!AJ49,1,0),"")</f>
        <v/>
      </c>
      <c r="AK49" s="382" t="str">
        <f>IF(AND(②解答入力!$D49&lt;&gt;"",②解答入力!AK49&lt;&gt;""),IF(②解答入力!$D49=②解答入力!AK49,1,0),"")</f>
        <v/>
      </c>
      <c r="AL49" s="382" t="str">
        <f>IF(AND(②解答入力!$D49&lt;&gt;"",②解答入力!AL49&lt;&gt;""),IF(②解答入力!$D49=②解答入力!AL49,1,0),"")</f>
        <v/>
      </c>
      <c r="AM49" s="382" t="str">
        <f>IF(AND(②解答入力!$D49&lt;&gt;"",②解答入力!AM49&lt;&gt;""),IF(②解答入力!$D49=②解答入力!AM49,1,0),"")</f>
        <v/>
      </c>
      <c r="AN49" s="382" t="str">
        <f>IF(AND(②解答入力!$D49&lt;&gt;"",②解答入力!AN49&lt;&gt;""),IF(②解答入力!$D49=②解答入力!AN49,1,0),"")</f>
        <v/>
      </c>
      <c r="AO49" s="382" t="str">
        <f>IF(AND(②解答入力!$D49&lt;&gt;"",②解答入力!AO49&lt;&gt;""),IF(②解答入力!$D49=②解答入力!AO49,1,0),"")</f>
        <v/>
      </c>
      <c r="AP49" s="382" t="str">
        <f>IF(AND(②解答入力!$D49&lt;&gt;"",②解答入力!AP49&lt;&gt;""),IF(②解答入力!$D49=②解答入力!AP49,1,0),"")</f>
        <v/>
      </c>
      <c r="AQ49" s="382" t="str">
        <f>IF(AND(②解答入力!$D49&lt;&gt;"",②解答入力!AQ49&lt;&gt;""),IF(②解答入力!$D49=②解答入力!AQ49,1,0),"")</f>
        <v/>
      </c>
      <c r="AR49" s="408" t="str">
        <f>IF(AND(②解答入力!$D49&lt;&gt;"",②解答入力!AR49&lt;&gt;""),IF(②解答入力!$D49=②解答入力!AR49,1,0),"")</f>
        <v/>
      </c>
    </row>
    <row r="50" spans="1:44">
      <c r="A50" s="482"/>
      <c r="B50" s="508"/>
      <c r="C50" s="103">
        <v>47</v>
      </c>
      <c r="D50" s="367"/>
      <c r="E50" s="381" t="str">
        <f>IF(AND(②解答入力!$D50&lt;&gt;"",②解答入力!E50&lt;&gt;""),IF(②解答入力!$D50=②解答入力!E50,1,0),"")</f>
        <v/>
      </c>
      <c r="F50" s="382" t="str">
        <f>IF(AND(②解答入力!$D50&lt;&gt;"",②解答入力!F50&lt;&gt;""),IF(②解答入力!$D50=②解答入力!F50,1,0),"")</f>
        <v/>
      </c>
      <c r="G50" s="382" t="str">
        <f>IF(AND(②解答入力!$D50&lt;&gt;"",②解答入力!G50&lt;&gt;""),IF(②解答入力!$D50=②解答入力!G50,1,0),"")</f>
        <v/>
      </c>
      <c r="H50" s="382" t="str">
        <f>IF(AND(②解答入力!$D50&lt;&gt;"",②解答入力!H50&lt;&gt;""),IF(②解答入力!$D50=②解答入力!H50,1,0),"")</f>
        <v/>
      </c>
      <c r="I50" s="382" t="str">
        <f>IF(AND(②解答入力!$D50&lt;&gt;"",②解答入力!I50&lt;&gt;""),IF(②解答入力!$D50=②解答入力!I50,1,0),"")</f>
        <v/>
      </c>
      <c r="J50" s="382" t="str">
        <f>IF(AND(②解答入力!$D50&lt;&gt;"",②解答入力!J50&lt;&gt;""),IF(②解答入力!$D50=②解答入力!J50,1,0),"")</f>
        <v/>
      </c>
      <c r="K50" s="382" t="str">
        <f>IF(AND(②解答入力!$D50&lt;&gt;"",②解答入力!K50&lt;&gt;""),IF(②解答入力!$D50=②解答入力!K50,1,0),"")</f>
        <v/>
      </c>
      <c r="L50" s="382" t="str">
        <f>IF(AND(②解答入力!$D50&lt;&gt;"",②解答入力!L50&lt;&gt;""),IF(②解答入力!$D50=②解答入力!L50,1,0),"")</f>
        <v/>
      </c>
      <c r="M50" s="382" t="str">
        <f>IF(AND(②解答入力!$D50&lt;&gt;"",②解答入力!M50&lt;&gt;""),IF(②解答入力!$D50=②解答入力!M50,1,0),"")</f>
        <v/>
      </c>
      <c r="N50" s="382" t="str">
        <f>IF(AND(②解答入力!$D50&lt;&gt;"",②解答入力!N50&lt;&gt;""),IF(②解答入力!$D50=②解答入力!N50,1,0),"")</f>
        <v/>
      </c>
      <c r="O50" s="382" t="str">
        <f>IF(AND(②解答入力!$D50&lt;&gt;"",②解答入力!O50&lt;&gt;""),IF(②解答入力!$D50=②解答入力!O50,1,0),"")</f>
        <v/>
      </c>
      <c r="P50" s="382" t="str">
        <f>IF(AND(②解答入力!$D50&lt;&gt;"",②解答入力!P50&lt;&gt;""),IF(②解答入力!$D50=②解答入力!P50,1,0),"")</f>
        <v/>
      </c>
      <c r="Q50" s="382" t="str">
        <f>IF(AND(②解答入力!$D50&lt;&gt;"",②解答入力!Q50&lt;&gt;""),IF(②解答入力!$D50=②解答入力!Q50,1,0),"")</f>
        <v/>
      </c>
      <c r="R50" s="382" t="str">
        <f>IF(AND(②解答入力!$D50&lt;&gt;"",②解答入力!R50&lt;&gt;""),IF(②解答入力!$D50=②解答入力!R50,1,0),"")</f>
        <v/>
      </c>
      <c r="S50" s="382" t="str">
        <f>IF(AND(②解答入力!$D50&lt;&gt;"",②解答入力!S50&lt;&gt;""),IF(②解答入力!$D50=②解答入力!S50,1,0),"")</f>
        <v/>
      </c>
      <c r="T50" s="382" t="str">
        <f>IF(AND(②解答入力!$D50&lt;&gt;"",②解答入力!T50&lt;&gt;""),IF(②解答入力!$D50=②解答入力!T50,1,0),"")</f>
        <v/>
      </c>
      <c r="U50" s="382" t="str">
        <f>IF(AND(②解答入力!$D50&lt;&gt;"",②解答入力!U50&lt;&gt;""),IF(②解答入力!$D50=②解答入力!U50,1,0),"")</f>
        <v/>
      </c>
      <c r="V50" s="382" t="str">
        <f>IF(AND(②解答入力!$D50&lt;&gt;"",②解答入力!V50&lt;&gt;""),IF(②解答入力!$D50=②解答入力!V50,1,0),"")</f>
        <v/>
      </c>
      <c r="W50" s="382" t="str">
        <f>IF(AND(②解答入力!$D50&lt;&gt;"",②解答入力!W50&lt;&gt;""),IF(②解答入力!$D50=②解答入力!W50,1,0),"")</f>
        <v/>
      </c>
      <c r="X50" s="382" t="str">
        <f>IF(AND(②解答入力!$D50&lt;&gt;"",②解答入力!X50&lt;&gt;""),IF(②解答入力!$D50=②解答入力!X50,1,0),"")</f>
        <v/>
      </c>
      <c r="Y50" s="382" t="str">
        <f>IF(AND(②解答入力!$D50&lt;&gt;"",②解答入力!Y50&lt;&gt;""),IF(②解答入力!$D50=②解答入力!Y50,1,0),"")</f>
        <v/>
      </c>
      <c r="Z50" s="382" t="str">
        <f>IF(AND(②解答入力!$D50&lt;&gt;"",②解答入力!Z50&lt;&gt;""),IF(②解答入力!$D50=②解答入力!Z50,1,0),"")</f>
        <v/>
      </c>
      <c r="AA50" s="382" t="str">
        <f>IF(AND(②解答入力!$D50&lt;&gt;"",②解答入力!AA50&lt;&gt;""),IF(②解答入力!$D50=②解答入力!AA50,1,0),"")</f>
        <v/>
      </c>
      <c r="AB50" s="382" t="str">
        <f>IF(AND(②解答入力!$D50&lt;&gt;"",②解答入力!AB50&lt;&gt;""),IF(②解答入力!$D50=②解答入力!AB50,1,0),"")</f>
        <v/>
      </c>
      <c r="AC50" s="382" t="str">
        <f>IF(AND(②解答入力!$D50&lt;&gt;"",②解答入力!AC50&lt;&gt;""),IF(②解答入力!$D50=②解答入力!AC50,1,0),"")</f>
        <v/>
      </c>
      <c r="AD50" s="382" t="str">
        <f>IF(AND(②解答入力!$D50&lt;&gt;"",②解答入力!AD50&lt;&gt;""),IF(②解答入力!$D50=②解答入力!AD50,1,0),"")</f>
        <v/>
      </c>
      <c r="AE50" s="382" t="str">
        <f>IF(AND(②解答入力!$D50&lt;&gt;"",②解答入力!AE50&lt;&gt;""),IF(②解答入力!$D50=②解答入力!AE50,1,0),"")</f>
        <v/>
      </c>
      <c r="AF50" s="382" t="str">
        <f>IF(AND(②解答入力!$D50&lt;&gt;"",②解答入力!AF50&lt;&gt;""),IF(②解答入力!$D50=②解答入力!AF50,1,0),"")</f>
        <v/>
      </c>
      <c r="AG50" s="382" t="str">
        <f>IF(AND(②解答入力!$D50&lt;&gt;"",②解答入力!AG50&lt;&gt;""),IF(②解答入力!$D50=②解答入力!AG50,1,0),"")</f>
        <v/>
      </c>
      <c r="AH50" s="382" t="str">
        <f>IF(AND(②解答入力!$D50&lt;&gt;"",②解答入力!AH50&lt;&gt;""),IF(②解答入力!$D50=②解答入力!AH50,1,0),"")</f>
        <v/>
      </c>
      <c r="AI50" s="382" t="str">
        <f>IF(AND(②解答入力!$D50&lt;&gt;"",②解答入力!AI50&lt;&gt;""),IF(②解答入力!$D50=②解答入力!AI50,1,0),"")</f>
        <v/>
      </c>
      <c r="AJ50" s="382" t="str">
        <f>IF(AND(②解答入力!$D50&lt;&gt;"",②解答入力!AJ50&lt;&gt;""),IF(②解答入力!$D50=②解答入力!AJ50,1,0),"")</f>
        <v/>
      </c>
      <c r="AK50" s="382" t="str">
        <f>IF(AND(②解答入力!$D50&lt;&gt;"",②解答入力!AK50&lt;&gt;""),IF(②解答入力!$D50=②解答入力!AK50,1,0),"")</f>
        <v/>
      </c>
      <c r="AL50" s="382" t="str">
        <f>IF(AND(②解答入力!$D50&lt;&gt;"",②解答入力!AL50&lt;&gt;""),IF(②解答入力!$D50=②解答入力!AL50,1,0),"")</f>
        <v/>
      </c>
      <c r="AM50" s="382" t="str">
        <f>IF(AND(②解答入力!$D50&lt;&gt;"",②解答入力!AM50&lt;&gt;""),IF(②解答入力!$D50=②解答入力!AM50,1,0),"")</f>
        <v/>
      </c>
      <c r="AN50" s="382" t="str">
        <f>IF(AND(②解答入力!$D50&lt;&gt;"",②解答入力!AN50&lt;&gt;""),IF(②解答入力!$D50=②解答入力!AN50,1,0),"")</f>
        <v/>
      </c>
      <c r="AO50" s="382" t="str">
        <f>IF(AND(②解答入力!$D50&lt;&gt;"",②解答入力!AO50&lt;&gt;""),IF(②解答入力!$D50=②解答入力!AO50,1,0),"")</f>
        <v/>
      </c>
      <c r="AP50" s="382" t="str">
        <f>IF(AND(②解答入力!$D50&lt;&gt;"",②解答入力!AP50&lt;&gt;""),IF(②解答入力!$D50=②解答入力!AP50,1,0),"")</f>
        <v/>
      </c>
      <c r="AQ50" s="382" t="str">
        <f>IF(AND(②解答入力!$D50&lt;&gt;"",②解答入力!AQ50&lt;&gt;""),IF(②解答入力!$D50=②解答入力!AQ50,1,0),"")</f>
        <v/>
      </c>
      <c r="AR50" s="408" t="str">
        <f>IF(AND(②解答入力!$D50&lt;&gt;"",②解答入力!AR50&lt;&gt;""),IF(②解答入力!$D50=②解答入力!AR50,1,0),"")</f>
        <v/>
      </c>
    </row>
    <row r="51" spans="1:44" ht="14.25" thickBot="1">
      <c r="A51" s="482"/>
      <c r="B51" s="784"/>
      <c r="C51" s="106">
        <v>48</v>
      </c>
      <c r="D51" s="365"/>
      <c r="E51" s="379" t="str">
        <f>IF(AND(②解答入力!$D51&lt;&gt;"",②解答入力!E51&lt;&gt;""),IF(②解答入力!$D51=②解答入力!E51,1,0),"")</f>
        <v/>
      </c>
      <c r="F51" s="380" t="str">
        <f>IF(AND(②解答入力!$D51&lt;&gt;"",②解答入力!F51&lt;&gt;""),IF(②解答入力!$D51=②解答入力!F51,1,0),"")</f>
        <v/>
      </c>
      <c r="G51" s="380" t="str">
        <f>IF(AND(②解答入力!$D51&lt;&gt;"",②解答入力!G51&lt;&gt;""),IF(②解答入力!$D51=②解答入力!G51,1,0),"")</f>
        <v/>
      </c>
      <c r="H51" s="380" t="str">
        <f>IF(AND(②解答入力!$D51&lt;&gt;"",②解答入力!H51&lt;&gt;""),IF(②解答入力!$D51=②解答入力!H51,1,0),"")</f>
        <v/>
      </c>
      <c r="I51" s="380" t="str">
        <f>IF(AND(②解答入力!$D51&lt;&gt;"",②解答入力!I51&lt;&gt;""),IF(②解答入力!$D51=②解答入力!I51,1,0),"")</f>
        <v/>
      </c>
      <c r="J51" s="380" t="str">
        <f>IF(AND(②解答入力!$D51&lt;&gt;"",②解答入力!J51&lt;&gt;""),IF(②解答入力!$D51=②解答入力!J51,1,0),"")</f>
        <v/>
      </c>
      <c r="K51" s="380" t="str">
        <f>IF(AND(②解答入力!$D51&lt;&gt;"",②解答入力!K51&lt;&gt;""),IF(②解答入力!$D51=②解答入力!K51,1,0),"")</f>
        <v/>
      </c>
      <c r="L51" s="380" t="str">
        <f>IF(AND(②解答入力!$D51&lt;&gt;"",②解答入力!L51&lt;&gt;""),IF(②解答入力!$D51=②解答入力!L51,1,0),"")</f>
        <v/>
      </c>
      <c r="M51" s="380" t="str">
        <f>IF(AND(②解答入力!$D51&lt;&gt;"",②解答入力!M51&lt;&gt;""),IF(②解答入力!$D51=②解答入力!M51,1,0),"")</f>
        <v/>
      </c>
      <c r="N51" s="380" t="str">
        <f>IF(AND(②解答入力!$D51&lt;&gt;"",②解答入力!N51&lt;&gt;""),IF(②解答入力!$D51=②解答入力!N51,1,0),"")</f>
        <v/>
      </c>
      <c r="O51" s="380" t="str">
        <f>IF(AND(②解答入力!$D51&lt;&gt;"",②解答入力!O51&lt;&gt;""),IF(②解答入力!$D51=②解答入力!O51,1,0),"")</f>
        <v/>
      </c>
      <c r="P51" s="380" t="str">
        <f>IF(AND(②解答入力!$D51&lt;&gt;"",②解答入力!P51&lt;&gt;""),IF(②解答入力!$D51=②解答入力!P51,1,0),"")</f>
        <v/>
      </c>
      <c r="Q51" s="380" t="str">
        <f>IF(AND(②解答入力!$D51&lt;&gt;"",②解答入力!Q51&lt;&gt;""),IF(②解答入力!$D51=②解答入力!Q51,1,0),"")</f>
        <v/>
      </c>
      <c r="R51" s="380" t="str">
        <f>IF(AND(②解答入力!$D51&lt;&gt;"",②解答入力!R51&lt;&gt;""),IF(②解答入力!$D51=②解答入力!R51,1,0),"")</f>
        <v/>
      </c>
      <c r="S51" s="380" t="str">
        <f>IF(AND(②解答入力!$D51&lt;&gt;"",②解答入力!S51&lt;&gt;""),IF(②解答入力!$D51=②解答入力!S51,1,0),"")</f>
        <v/>
      </c>
      <c r="T51" s="380" t="str">
        <f>IF(AND(②解答入力!$D51&lt;&gt;"",②解答入力!T51&lt;&gt;""),IF(②解答入力!$D51=②解答入力!T51,1,0),"")</f>
        <v/>
      </c>
      <c r="U51" s="380" t="str">
        <f>IF(AND(②解答入力!$D51&lt;&gt;"",②解答入力!U51&lt;&gt;""),IF(②解答入力!$D51=②解答入力!U51,1,0),"")</f>
        <v/>
      </c>
      <c r="V51" s="380" t="str">
        <f>IF(AND(②解答入力!$D51&lt;&gt;"",②解答入力!V51&lt;&gt;""),IF(②解答入力!$D51=②解答入力!V51,1,0),"")</f>
        <v/>
      </c>
      <c r="W51" s="380" t="str">
        <f>IF(AND(②解答入力!$D51&lt;&gt;"",②解答入力!W51&lt;&gt;""),IF(②解答入力!$D51=②解答入力!W51,1,0),"")</f>
        <v/>
      </c>
      <c r="X51" s="380" t="str">
        <f>IF(AND(②解答入力!$D51&lt;&gt;"",②解答入力!X51&lt;&gt;""),IF(②解答入力!$D51=②解答入力!X51,1,0),"")</f>
        <v/>
      </c>
      <c r="Y51" s="380" t="str">
        <f>IF(AND(②解答入力!$D51&lt;&gt;"",②解答入力!Y51&lt;&gt;""),IF(②解答入力!$D51=②解答入力!Y51,1,0),"")</f>
        <v/>
      </c>
      <c r="Z51" s="380" t="str">
        <f>IF(AND(②解答入力!$D51&lt;&gt;"",②解答入力!Z51&lt;&gt;""),IF(②解答入力!$D51=②解答入力!Z51,1,0),"")</f>
        <v/>
      </c>
      <c r="AA51" s="380" t="str">
        <f>IF(AND(②解答入力!$D51&lt;&gt;"",②解答入力!AA51&lt;&gt;""),IF(②解答入力!$D51=②解答入力!AA51,1,0),"")</f>
        <v/>
      </c>
      <c r="AB51" s="380" t="str">
        <f>IF(AND(②解答入力!$D51&lt;&gt;"",②解答入力!AB51&lt;&gt;""),IF(②解答入力!$D51=②解答入力!AB51,1,0),"")</f>
        <v/>
      </c>
      <c r="AC51" s="380" t="str">
        <f>IF(AND(②解答入力!$D51&lt;&gt;"",②解答入力!AC51&lt;&gt;""),IF(②解答入力!$D51=②解答入力!AC51,1,0),"")</f>
        <v/>
      </c>
      <c r="AD51" s="380" t="str">
        <f>IF(AND(②解答入力!$D51&lt;&gt;"",②解答入力!AD51&lt;&gt;""),IF(②解答入力!$D51=②解答入力!AD51,1,0),"")</f>
        <v/>
      </c>
      <c r="AE51" s="380" t="str">
        <f>IF(AND(②解答入力!$D51&lt;&gt;"",②解答入力!AE51&lt;&gt;""),IF(②解答入力!$D51=②解答入力!AE51,1,0),"")</f>
        <v/>
      </c>
      <c r="AF51" s="380" t="str">
        <f>IF(AND(②解答入力!$D51&lt;&gt;"",②解答入力!AF51&lt;&gt;""),IF(②解答入力!$D51=②解答入力!AF51,1,0),"")</f>
        <v/>
      </c>
      <c r="AG51" s="380" t="str">
        <f>IF(AND(②解答入力!$D51&lt;&gt;"",②解答入力!AG51&lt;&gt;""),IF(②解答入力!$D51=②解答入力!AG51,1,0),"")</f>
        <v/>
      </c>
      <c r="AH51" s="380" t="str">
        <f>IF(AND(②解答入力!$D51&lt;&gt;"",②解答入力!AH51&lt;&gt;""),IF(②解答入力!$D51=②解答入力!AH51,1,0),"")</f>
        <v/>
      </c>
      <c r="AI51" s="380" t="str">
        <f>IF(AND(②解答入力!$D51&lt;&gt;"",②解答入力!AI51&lt;&gt;""),IF(②解答入力!$D51=②解答入力!AI51,1,0),"")</f>
        <v/>
      </c>
      <c r="AJ51" s="380" t="str">
        <f>IF(AND(②解答入力!$D51&lt;&gt;"",②解答入力!AJ51&lt;&gt;""),IF(②解答入力!$D51=②解答入力!AJ51,1,0),"")</f>
        <v/>
      </c>
      <c r="AK51" s="380" t="str">
        <f>IF(AND(②解答入力!$D51&lt;&gt;"",②解答入力!AK51&lt;&gt;""),IF(②解答入力!$D51=②解答入力!AK51,1,0),"")</f>
        <v/>
      </c>
      <c r="AL51" s="380" t="str">
        <f>IF(AND(②解答入力!$D51&lt;&gt;"",②解答入力!AL51&lt;&gt;""),IF(②解答入力!$D51=②解答入力!AL51,1,0),"")</f>
        <v/>
      </c>
      <c r="AM51" s="380" t="str">
        <f>IF(AND(②解答入力!$D51&lt;&gt;"",②解答入力!AM51&lt;&gt;""),IF(②解答入力!$D51=②解答入力!AM51,1,0),"")</f>
        <v/>
      </c>
      <c r="AN51" s="380" t="str">
        <f>IF(AND(②解答入力!$D51&lt;&gt;"",②解答入力!AN51&lt;&gt;""),IF(②解答入力!$D51=②解答入力!AN51,1,0),"")</f>
        <v/>
      </c>
      <c r="AO51" s="380" t="str">
        <f>IF(AND(②解答入力!$D51&lt;&gt;"",②解答入力!AO51&lt;&gt;""),IF(②解答入力!$D51=②解答入力!AO51,1,0),"")</f>
        <v/>
      </c>
      <c r="AP51" s="380" t="str">
        <f>IF(AND(②解答入力!$D51&lt;&gt;"",②解答入力!AP51&lt;&gt;""),IF(②解答入力!$D51=②解答入力!AP51,1,0),"")</f>
        <v/>
      </c>
      <c r="AQ51" s="380" t="str">
        <f>IF(AND(②解答入力!$D51&lt;&gt;"",②解答入力!AQ51&lt;&gt;""),IF(②解答入力!$D51=②解答入力!AQ51,1,0),"")</f>
        <v/>
      </c>
      <c r="AR51" s="407" t="str">
        <f>IF(AND(②解答入力!$D51&lt;&gt;"",②解答入力!AR51&lt;&gt;""),IF(②解答入力!$D51=②解答入力!AR51,1,0),"")</f>
        <v/>
      </c>
    </row>
    <row r="52" spans="1:44" ht="13.5" customHeight="1">
      <c r="A52" s="482"/>
      <c r="B52" s="501" t="s">
        <v>71</v>
      </c>
      <c r="C52" s="114">
        <v>49</v>
      </c>
      <c r="D52" s="366"/>
      <c r="E52" s="377" t="str">
        <f>IF(AND(②解答入力!$D52&lt;&gt;"",②解答入力!E52&lt;&gt;""),IF(②解答入力!$D52=②解答入力!E52,1,0),"")</f>
        <v/>
      </c>
      <c r="F52" s="378" t="str">
        <f>IF(AND(②解答入力!$D52&lt;&gt;"",②解答入力!F52&lt;&gt;""),IF(②解答入力!$D52=②解答入力!F52,1,0),"")</f>
        <v/>
      </c>
      <c r="G52" s="378" t="str">
        <f>IF(AND(②解答入力!$D52&lt;&gt;"",②解答入力!G52&lt;&gt;""),IF(②解答入力!$D52=②解答入力!G52,1,0),"")</f>
        <v/>
      </c>
      <c r="H52" s="378" t="str">
        <f>IF(AND(②解答入力!$D52&lt;&gt;"",②解答入力!H52&lt;&gt;""),IF(②解答入力!$D52=②解答入力!H52,1,0),"")</f>
        <v/>
      </c>
      <c r="I52" s="378" t="str">
        <f>IF(AND(②解答入力!$D52&lt;&gt;"",②解答入力!I52&lt;&gt;""),IF(②解答入力!$D52=②解答入力!I52,1,0),"")</f>
        <v/>
      </c>
      <c r="J52" s="378" t="str">
        <f>IF(AND(②解答入力!$D52&lt;&gt;"",②解答入力!J52&lt;&gt;""),IF(②解答入力!$D52=②解答入力!J52,1,0),"")</f>
        <v/>
      </c>
      <c r="K52" s="378" t="str">
        <f>IF(AND(②解答入力!$D52&lt;&gt;"",②解答入力!K52&lt;&gt;""),IF(②解答入力!$D52=②解答入力!K52,1,0),"")</f>
        <v/>
      </c>
      <c r="L52" s="378" t="str">
        <f>IF(AND(②解答入力!$D52&lt;&gt;"",②解答入力!L52&lt;&gt;""),IF(②解答入力!$D52=②解答入力!L52,1,0),"")</f>
        <v/>
      </c>
      <c r="M52" s="378" t="str">
        <f>IF(AND(②解答入力!$D52&lt;&gt;"",②解答入力!M52&lt;&gt;""),IF(②解答入力!$D52=②解答入力!M52,1,0),"")</f>
        <v/>
      </c>
      <c r="N52" s="378" t="str">
        <f>IF(AND(②解答入力!$D52&lt;&gt;"",②解答入力!N52&lt;&gt;""),IF(②解答入力!$D52=②解答入力!N52,1,0),"")</f>
        <v/>
      </c>
      <c r="O52" s="378" t="str">
        <f>IF(AND(②解答入力!$D52&lt;&gt;"",②解答入力!O52&lt;&gt;""),IF(②解答入力!$D52=②解答入力!O52,1,0),"")</f>
        <v/>
      </c>
      <c r="P52" s="378" t="str">
        <f>IF(AND(②解答入力!$D52&lt;&gt;"",②解答入力!P52&lt;&gt;""),IF(②解答入力!$D52=②解答入力!P52,1,0),"")</f>
        <v/>
      </c>
      <c r="Q52" s="378" t="str">
        <f>IF(AND(②解答入力!$D52&lt;&gt;"",②解答入力!Q52&lt;&gt;""),IF(②解答入力!$D52=②解答入力!Q52,1,0),"")</f>
        <v/>
      </c>
      <c r="R52" s="378" t="str">
        <f>IF(AND(②解答入力!$D52&lt;&gt;"",②解答入力!R52&lt;&gt;""),IF(②解答入力!$D52=②解答入力!R52,1,0),"")</f>
        <v/>
      </c>
      <c r="S52" s="378" t="str">
        <f>IF(AND(②解答入力!$D52&lt;&gt;"",②解答入力!S52&lt;&gt;""),IF(②解答入力!$D52=②解答入力!S52,1,0),"")</f>
        <v/>
      </c>
      <c r="T52" s="378" t="str">
        <f>IF(AND(②解答入力!$D52&lt;&gt;"",②解答入力!T52&lt;&gt;""),IF(②解答入力!$D52=②解答入力!T52,1,0),"")</f>
        <v/>
      </c>
      <c r="U52" s="378" t="str">
        <f>IF(AND(②解答入力!$D52&lt;&gt;"",②解答入力!U52&lt;&gt;""),IF(②解答入力!$D52=②解答入力!U52,1,0),"")</f>
        <v/>
      </c>
      <c r="V52" s="378" t="str">
        <f>IF(AND(②解答入力!$D52&lt;&gt;"",②解答入力!V52&lt;&gt;""),IF(②解答入力!$D52=②解答入力!V52,1,0),"")</f>
        <v/>
      </c>
      <c r="W52" s="378" t="str">
        <f>IF(AND(②解答入力!$D52&lt;&gt;"",②解答入力!W52&lt;&gt;""),IF(②解答入力!$D52=②解答入力!W52,1,0),"")</f>
        <v/>
      </c>
      <c r="X52" s="378" t="str">
        <f>IF(AND(②解答入力!$D52&lt;&gt;"",②解答入力!X52&lt;&gt;""),IF(②解答入力!$D52=②解答入力!X52,1,0),"")</f>
        <v/>
      </c>
      <c r="Y52" s="378" t="str">
        <f>IF(AND(②解答入力!$D52&lt;&gt;"",②解答入力!Y52&lt;&gt;""),IF(②解答入力!$D52=②解答入力!Y52,1,0),"")</f>
        <v/>
      </c>
      <c r="Z52" s="378" t="str">
        <f>IF(AND(②解答入力!$D52&lt;&gt;"",②解答入力!Z52&lt;&gt;""),IF(②解答入力!$D52=②解答入力!Z52,1,0),"")</f>
        <v/>
      </c>
      <c r="AA52" s="378" t="str">
        <f>IF(AND(②解答入力!$D52&lt;&gt;"",②解答入力!AA52&lt;&gt;""),IF(②解答入力!$D52=②解答入力!AA52,1,0),"")</f>
        <v/>
      </c>
      <c r="AB52" s="378" t="str">
        <f>IF(AND(②解答入力!$D52&lt;&gt;"",②解答入力!AB52&lt;&gt;""),IF(②解答入力!$D52=②解答入力!AB52,1,0),"")</f>
        <v/>
      </c>
      <c r="AC52" s="378" t="str">
        <f>IF(AND(②解答入力!$D52&lt;&gt;"",②解答入力!AC52&lt;&gt;""),IF(②解答入力!$D52=②解答入力!AC52,1,0),"")</f>
        <v/>
      </c>
      <c r="AD52" s="378" t="str">
        <f>IF(AND(②解答入力!$D52&lt;&gt;"",②解答入力!AD52&lt;&gt;""),IF(②解答入力!$D52=②解答入力!AD52,1,0),"")</f>
        <v/>
      </c>
      <c r="AE52" s="378" t="str">
        <f>IF(AND(②解答入力!$D52&lt;&gt;"",②解答入力!AE52&lt;&gt;""),IF(②解答入力!$D52=②解答入力!AE52,1,0),"")</f>
        <v/>
      </c>
      <c r="AF52" s="378" t="str">
        <f>IF(AND(②解答入力!$D52&lt;&gt;"",②解答入力!AF52&lt;&gt;""),IF(②解答入力!$D52=②解答入力!AF52,1,0),"")</f>
        <v/>
      </c>
      <c r="AG52" s="378" t="str">
        <f>IF(AND(②解答入力!$D52&lt;&gt;"",②解答入力!AG52&lt;&gt;""),IF(②解答入力!$D52=②解答入力!AG52,1,0),"")</f>
        <v/>
      </c>
      <c r="AH52" s="378" t="str">
        <f>IF(AND(②解答入力!$D52&lt;&gt;"",②解答入力!AH52&lt;&gt;""),IF(②解答入力!$D52=②解答入力!AH52,1,0),"")</f>
        <v/>
      </c>
      <c r="AI52" s="378" t="str">
        <f>IF(AND(②解答入力!$D52&lt;&gt;"",②解答入力!AI52&lt;&gt;""),IF(②解答入力!$D52=②解答入力!AI52,1,0),"")</f>
        <v/>
      </c>
      <c r="AJ52" s="378" t="str">
        <f>IF(AND(②解答入力!$D52&lt;&gt;"",②解答入力!AJ52&lt;&gt;""),IF(②解答入力!$D52=②解答入力!AJ52,1,0),"")</f>
        <v/>
      </c>
      <c r="AK52" s="378" t="str">
        <f>IF(AND(②解答入力!$D52&lt;&gt;"",②解答入力!AK52&lt;&gt;""),IF(②解答入力!$D52=②解答入力!AK52,1,0),"")</f>
        <v/>
      </c>
      <c r="AL52" s="378" t="str">
        <f>IF(AND(②解答入力!$D52&lt;&gt;"",②解答入力!AL52&lt;&gt;""),IF(②解答入力!$D52=②解答入力!AL52,1,0),"")</f>
        <v/>
      </c>
      <c r="AM52" s="378" t="str">
        <f>IF(AND(②解答入力!$D52&lt;&gt;"",②解答入力!AM52&lt;&gt;""),IF(②解答入力!$D52=②解答入力!AM52,1,0),"")</f>
        <v/>
      </c>
      <c r="AN52" s="378" t="str">
        <f>IF(AND(②解答入力!$D52&lt;&gt;"",②解答入力!AN52&lt;&gt;""),IF(②解答入力!$D52=②解答入力!AN52,1,0),"")</f>
        <v/>
      </c>
      <c r="AO52" s="378" t="str">
        <f>IF(AND(②解答入力!$D52&lt;&gt;"",②解答入力!AO52&lt;&gt;""),IF(②解答入力!$D52=②解答入力!AO52,1,0),"")</f>
        <v/>
      </c>
      <c r="AP52" s="378" t="str">
        <f>IF(AND(②解答入力!$D52&lt;&gt;"",②解答入力!AP52&lt;&gt;""),IF(②解答入力!$D52=②解答入力!AP52,1,0),"")</f>
        <v/>
      </c>
      <c r="AQ52" s="378" t="str">
        <f>IF(AND(②解答入力!$D52&lt;&gt;"",②解答入力!AQ52&lt;&gt;""),IF(②解答入力!$D52=②解答入力!AQ52,1,0),"")</f>
        <v/>
      </c>
      <c r="AR52" s="406" t="str">
        <f>IF(AND(②解答入力!$D52&lt;&gt;"",②解答入力!AR52&lt;&gt;""),IF(②解答入力!$D52=②解答入力!AR52,1,0),"")</f>
        <v/>
      </c>
    </row>
    <row r="53" spans="1:44">
      <c r="A53" s="482"/>
      <c r="B53" s="482"/>
      <c r="C53" s="103">
        <v>50</v>
      </c>
      <c r="D53" s="367"/>
      <c r="E53" s="381" t="str">
        <f>IF(AND(②解答入力!$D53&lt;&gt;"",②解答入力!E53&lt;&gt;""),IF(②解答入力!$D53=②解答入力!E53,1,0),"")</f>
        <v/>
      </c>
      <c r="F53" s="382" t="str">
        <f>IF(AND(②解答入力!$D53&lt;&gt;"",②解答入力!F53&lt;&gt;""),IF(②解答入力!$D53=②解答入力!F53,1,0),"")</f>
        <v/>
      </c>
      <c r="G53" s="382" t="str">
        <f>IF(AND(②解答入力!$D53&lt;&gt;"",②解答入力!G53&lt;&gt;""),IF(②解答入力!$D53=②解答入力!G53,1,0),"")</f>
        <v/>
      </c>
      <c r="H53" s="382" t="str">
        <f>IF(AND(②解答入力!$D53&lt;&gt;"",②解答入力!H53&lt;&gt;""),IF(②解答入力!$D53=②解答入力!H53,1,0),"")</f>
        <v/>
      </c>
      <c r="I53" s="382" t="str">
        <f>IF(AND(②解答入力!$D53&lt;&gt;"",②解答入力!I53&lt;&gt;""),IF(②解答入力!$D53=②解答入力!I53,1,0),"")</f>
        <v/>
      </c>
      <c r="J53" s="382" t="str">
        <f>IF(AND(②解答入力!$D53&lt;&gt;"",②解答入力!J53&lt;&gt;""),IF(②解答入力!$D53=②解答入力!J53,1,0),"")</f>
        <v/>
      </c>
      <c r="K53" s="382" t="str">
        <f>IF(AND(②解答入力!$D53&lt;&gt;"",②解答入力!K53&lt;&gt;""),IF(②解答入力!$D53=②解答入力!K53,1,0),"")</f>
        <v/>
      </c>
      <c r="L53" s="382" t="str">
        <f>IF(AND(②解答入力!$D53&lt;&gt;"",②解答入力!L53&lt;&gt;""),IF(②解答入力!$D53=②解答入力!L53,1,0),"")</f>
        <v/>
      </c>
      <c r="M53" s="382" t="str">
        <f>IF(AND(②解答入力!$D53&lt;&gt;"",②解答入力!M53&lt;&gt;""),IF(②解答入力!$D53=②解答入力!M53,1,0),"")</f>
        <v/>
      </c>
      <c r="N53" s="382" t="str">
        <f>IF(AND(②解答入力!$D53&lt;&gt;"",②解答入力!N53&lt;&gt;""),IF(②解答入力!$D53=②解答入力!N53,1,0),"")</f>
        <v/>
      </c>
      <c r="O53" s="382" t="str">
        <f>IF(AND(②解答入力!$D53&lt;&gt;"",②解答入力!O53&lt;&gt;""),IF(②解答入力!$D53=②解答入力!O53,1,0),"")</f>
        <v/>
      </c>
      <c r="P53" s="382" t="str">
        <f>IF(AND(②解答入力!$D53&lt;&gt;"",②解答入力!P53&lt;&gt;""),IF(②解答入力!$D53=②解答入力!P53,1,0),"")</f>
        <v/>
      </c>
      <c r="Q53" s="382" t="str">
        <f>IF(AND(②解答入力!$D53&lt;&gt;"",②解答入力!Q53&lt;&gt;""),IF(②解答入力!$D53=②解答入力!Q53,1,0),"")</f>
        <v/>
      </c>
      <c r="R53" s="382" t="str">
        <f>IF(AND(②解答入力!$D53&lt;&gt;"",②解答入力!R53&lt;&gt;""),IF(②解答入力!$D53=②解答入力!R53,1,0),"")</f>
        <v/>
      </c>
      <c r="S53" s="382" t="str">
        <f>IF(AND(②解答入力!$D53&lt;&gt;"",②解答入力!S53&lt;&gt;""),IF(②解答入力!$D53=②解答入力!S53,1,0),"")</f>
        <v/>
      </c>
      <c r="T53" s="382" t="str">
        <f>IF(AND(②解答入力!$D53&lt;&gt;"",②解答入力!T53&lt;&gt;""),IF(②解答入力!$D53=②解答入力!T53,1,0),"")</f>
        <v/>
      </c>
      <c r="U53" s="382" t="str">
        <f>IF(AND(②解答入力!$D53&lt;&gt;"",②解答入力!U53&lt;&gt;""),IF(②解答入力!$D53=②解答入力!U53,1,0),"")</f>
        <v/>
      </c>
      <c r="V53" s="382" t="str">
        <f>IF(AND(②解答入力!$D53&lt;&gt;"",②解答入力!V53&lt;&gt;""),IF(②解答入力!$D53=②解答入力!V53,1,0),"")</f>
        <v/>
      </c>
      <c r="W53" s="382" t="str">
        <f>IF(AND(②解答入力!$D53&lt;&gt;"",②解答入力!W53&lt;&gt;""),IF(②解答入力!$D53=②解答入力!W53,1,0),"")</f>
        <v/>
      </c>
      <c r="X53" s="382" t="str">
        <f>IF(AND(②解答入力!$D53&lt;&gt;"",②解答入力!X53&lt;&gt;""),IF(②解答入力!$D53=②解答入力!X53,1,0),"")</f>
        <v/>
      </c>
      <c r="Y53" s="382" t="str">
        <f>IF(AND(②解答入力!$D53&lt;&gt;"",②解答入力!Y53&lt;&gt;""),IF(②解答入力!$D53=②解答入力!Y53,1,0),"")</f>
        <v/>
      </c>
      <c r="Z53" s="382" t="str">
        <f>IF(AND(②解答入力!$D53&lt;&gt;"",②解答入力!Z53&lt;&gt;""),IF(②解答入力!$D53=②解答入力!Z53,1,0),"")</f>
        <v/>
      </c>
      <c r="AA53" s="382" t="str">
        <f>IF(AND(②解答入力!$D53&lt;&gt;"",②解答入力!AA53&lt;&gt;""),IF(②解答入力!$D53=②解答入力!AA53,1,0),"")</f>
        <v/>
      </c>
      <c r="AB53" s="382" t="str">
        <f>IF(AND(②解答入力!$D53&lt;&gt;"",②解答入力!AB53&lt;&gt;""),IF(②解答入力!$D53=②解答入力!AB53,1,0),"")</f>
        <v/>
      </c>
      <c r="AC53" s="382" t="str">
        <f>IF(AND(②解答入力!$D53&lt;&gt;"",②解答入力!AC53&lt;&gt;""),IF(②解答入力!$D53=②解答入力!AC53,1,0),"")</f>
        <v/>
      </c>
      <c r="AD53" s="382" t="str">
        <f>IF(AND(②解答入力!$D53&lt;&gt;"",②解答入力!AD53&lt;&gt;""),IF(②解答入力!$D53=②解答入力!AD53,1,0),"")</f>
        <v/>
      </c>
      <c r="AE53" s="382" t="str">
        <f>IF(AND(②解答入力!$D53&lt;&gt;"",②解答入力!AE53&lt;&gt;""),IF(②解答入力!$D53=②解答入力!AE53,1,0),"")</f>
        <v/>
      </c>
      <c r="AF53" s="382" t="str">
        <f>IF(AND(②解答入力!$D53&lt;&gt;"",②解答入力!AF53&lt;&gt;""),IF(②解答入力!$D53=②解答入力!AF53,1,0),"")</f>
        <v/>
      </c>
      <c r="AG53" s="382" t="str">
        <f>IF(AND(②解答入力!$D53&lt;&gt;"",②解答入力!AG53&lt;&gt;""),IF(②解答入力!$D53=②解答入力!AG53,1,0),"")</f>
        <v/>
      </c>
      <c r="AH53" s="382" t="str">
        <f>IF(AND(②解答入力!$D53&lt;&gt;"",②解答入力!AH53&lt;&gt;""),IF(②解答入力!$D53=②解答入力!AH53,1,0),"")</f>
        <v/>
      </c>
      <c r="AI53" s="382" t="str">
        <f>IF(AND(②解答入力!$D53&lt;&gt;"",②解答入力!AI53&lt;&gt;""),IF(②解答入力!$D53=②解答入力!AI53,1,0),"")</f>
        <v/>
      </c>
      <c r="AJ53" s="382" t="str">
        <f>IF(AND(②解答入力!$D53&lt;&gt;"",②解答入力!AJ53&lt;&gt;""),IF(②解答入力!$D53=②解答入力!AJ53,1,0),"")</f>
        <v/>
      </c>
      <c r="AK53" s="382" t="str">
        <f>IF(AND(②解答入力!$D53&lt;&gt;"",②解答入力!AK53&lt;&gt;""),IF(②解答入力!$D53=②解答入力!AK53,1,0),"")</f>
        <v/>
      </c>
      <c r="AL53" s="382" t="str">
        <f>IF(AND(②解答入力!$D53&lt;&gt;"",②解答入力!AL53&lt;&gt;""),IF(②解答入力!$D53=②解答入力!AL53,1,0),"")</f>
        <v/>
      </c>
      <c r="AM53" s="382" t="str">
        <f>IF(AND(②解答入力!$D53&lt;&gt;"",②解答入力!AM53&lt;&gt;""),IF(②解答入力!$D53=②解答入力!AM53,1,0),"")</f>
        <v/>
      </c>
      <c r="AN53" s="382" t="str">
        <f>IF(AND(②解答入力!$D53&lt;&gt;"",②解答入力!AN53&lt;&gt;""),IF(②解答入力!$D53=②解答入力!AN53,1,0),"")</f>
        <v/>
      </c>
      <c r="AO53" s="382" t="str">
        <f>IF(AND(②解答入力!$D53&lt;&gt;"",②解答入力!AO53&lt;&gt;""),IF(②解答入力!$D53=②解答入力!AO53,1,0),"")</f>
        <v/>
      </c>
      <c r="AP53" s="382" t="str">
        <f>IF(AND(②解答入力!$D53&lt;&gt;"",②解答入力!AP53&lt;&gt;""),IF(②解答入力!$D53=②解答入力!AP53,1,0),"")</f>
        <v/>
      </c>
      <c r="AQ53" s="382" t="str">
        <f>IF(AND(②解答入力!$D53&lt;&gt;"",②解答入力!AQ53&lt;&gt;""),IF(②解答入力!$D53=②解答入力!AQ53,1,0),"")</f>
        <v/>
      </c>
      <c r="AR53" s="408" t="str">
        <f>IF(AND(②解答入力!$D53&lt;&gt;"",②解答入力!AR53&lt;&gt;""),IF(②解答入力!$D53=②解答入力!AR53,1,0),"")</f>
        <v/>
      </c>
    </row>
    <row r="54" spans="1:44">
      <c r="A54" s="482"/>
      <c r="B54" s="482"/>
      <c r="C54" s="103">
        <v>51</v>
      </c>
      <c r="D54" s="367"/>
      <c r="E54" s="381" t="str">
        <f>IF(AND(②解答入力!$D54&lt;&gt;"",②解答入力!E54&lt;&gt;""),IF(②解答入力!$D54=②解答入力!E54,1,0),"")</f>
        <v/>
      </c>
      <c r="F54" s="382" t="str">
        <f>IF(AND(②解答入力!$D54&lt;&gt;"",②解答入力!F54&lt;&gt;""),IF(②解答入力!$D54=②解答入力!F54,1,0),"")</f>
        <v/>
      </c>
      <c r="G54" s="382" t="str">
        <f>IF(AND(②解答入力!$D54&lt;&gt;"",②解答入力!G54&lt;&gt;""),IF(②解答入力!$D54=②解答入力!G54,1,0),"")</f>
        <v/>
      </c>
      <c r="H54" s="382" t="str">
        <f>IF(AND(②解答入力!$D54&lt;&gt;"",②解答入力!H54&lt;&gt;""),IF(②解答入力!$D54=②解答入力!H54,1,0),"")</f>
        <v/>
      </c>
      <c r="I54" s="382" t="str">
        <f>IF(AND(②解答入力!$D54&lt;&gt;"",②解答入力!I54&lt;&gt;""),IF(②解答入力!$D54=②解答入力!I54,1,0),"")</f>
        <v/>
      </c>
      <c r="J54" s="382" t="str">
        <f>IF(AND(②解答入力!$D54&lt;&gt;"",②解答入力!J54&lt;&gt;""),IF(②解答入力!$D54=②解答入力!J54,1,0),"")</f>
        <v/>
      </c>
      <c r="K54" s="382" t="str">
        <f>IF(AND(②解答入力!$D54&lt;&gt;"",②解答入力!K54&lt;&gt;""),IF(②解答入力!$D54=②解答入力!K54,1,0),"")</f>
        <v/>
      </c>
      <c r="L54" s="382" t="str">
        <f>IF(AND(②解答入力!$D54&lt;&gt;"",②解答入力!L54&lt;&gt;""),IF(②解答入力!$D54=②解答入力!L54,1,0),"")</f>
        <v/>
      </c>
      <c r="M54" s="382" t="str">
        <f>IF(AND(②解答入力!$D54&lt;&gt;"",②解答入力!M54&lt;&gt;""),IF(②解答入力!$D54=②解答入力!M54,1,0),"")</f>
        <v/>
      </c>
      <c r="N54" s="382" t="str">
        <f>IF(AND(②解答入力!$D54&lt;&gt;"",②解答入力!N54&lt;&gt;""),IF(②解答入力!$D54=②解答入力!N54,1,0),"")</f>
        <v/>
      </c>
      <c r="O54" s="382" t="str">
        <f>IF(AND(②解答入力!$D54&lt;&gt;"",②解答入力!O54&lt;&gt;""),IF(②解答入力!$D54=②解答入力!O54,1,0),"")</f>
        <v/>
      </c>
      <c r="P54" s="382" t="str">
        <f>IF(AND(②解答入力!$D54&lt;&gt;"",②解答入力!P54&lt;&gt;""),IF(②解答入力!$D54=②解答入力!P54,1,0),"")</f>
        <v/>
      </c>
      <c r="Q54" s="382" t="str">
        <f>IF(AND(②解答入力!$D54&lt;&gt;"",②解答入力!Q54&lt;&gt;""),IF(②解答入力!$D54=②解答入力!Q54,1,0),"")</f>
        <v/>
      </c>
      <c r="R54" s="382" t="str">
        <f>IF(AND(②解答入力!$D54&lt;&gt;"",②解答入力!R54&lt;&gt;""),IF(②解答入力!$D54=②解答入力!R54,1,0),"")</f>
        <v/>
      </c>
      <c r="S54" s="382" t="str">
        <f>IF(AND(②解答入力!$D54&lt;&gt;"",②解答入力!S54&lt;&gt;""),IF(②解答入力!$D54=②解答入力!S54,1,0),"")</f>
        <v/>
      </c>
      <c r="T54" s="382" t="str">
        <f>IF(AND(②解答入力!$D54&lt;&gt;"",②解答入力!T54&lt;&gt;""),IF(②解答入力!$D54=②解答入力!T54,1,0),"")</f>
        <v/>
      </c>
      <c r="U54" s="382" t="str">
        <f>IF(AND(②解答入力!$D54&lt;&gt;"",②解答入力!U54&lt;&gt;""),IF(②解答入力!$D54=②解答入力!U54,1,0),"")</f>
        <v/>
      </c>
      <c r="V54" s="382" t="str">
        <f>IF(AND(②解答入力!$D54&lt;&gt;"",②解答入力!V54&lt;&gt;""),IF(②解答入力!$D54=②解答入力!V54,1,0),"")</f>
        <v/>
      </c>
      <c r="W54" s="382" t="str">
        <f>IF(AND(②解答入力!$D54&lt;&gt;"",②解答入力!W54&lt;&gt;""),IF(②解答入力!$D54=②解答入力!W54,1,0),"")</f>
        <v/>
      </c>
      <c r="X54" s="382" t="str">
        <f>IF(AND(②解答入力!$D54&lt;&gt;"",②解答入力!X54&lt;&gt;""),IF(②解答入力!$D54=②解答入力!X54,1,0),"")</f>
        <v/>
      </c>
      <c r="Y54" s="382" t="str">
        <f>IF(AND(②解答入力!$D54&lt;&gt;"",②解答入力!Y54&lt;&gt;""),IF(②解答入力!$D54=②解答入力!Y54,1,0),"")</f>
        <v/>
      </c>
      <c r="Z54" s="382" t="str">
        <f>IF(AND(②解答入力!$D54&lt;&gt;"",②解答入力!Z54&lt;&gt;""),IF(②解答入力!$D54=②解答入力!Z54,1,0),"")</f>
        <v/>
      </c>
      <c r="AA54" s="382" t="str">
        <f>IF(AND(②解答入力!$D54&lt;&gt;"",②解答入力!AA54&lt;&gt;""),IF(②解答入力!$D54=②解答入力!AA54,1,0),"")</f>
        <v/>
      </c>
      <c r="AB54" s="382" t="str">
        <f>IF(AND(②解答入力!$D54&lt;&gt;"",②解答入力!AB54&lt;&gt;""),IF(②解答入力!$D54=②解答入力!AB54,1,0),"")</f>
        <v/>
      </c>
      <c r="AC54" s="382" t="str">
        <f>IF(AND(②解答入力!$D54&lt;&gt;"",②解答入力!AC54&lt;&gt;""),IF(②解答入力!$D54=②解答入力!AC54,1,0),"")</f>
        <v/>
      </c>
      <c r="AD54" s="382" t="str">
        <f>IF(AND(②解答入力!$D54&lt;&gt;"",②解答入力!AD54&lt;&gt;""),IF(②解答入力!$D54=②解答入力!AD54,1,0),"")</f>
        <v/>
      </c>
      <c r="AE54" s="382" t="str">
        <f>IF(AND(②解答入力!$D54&lt;&gt;"",②解答入力!AE54&lt;&gt;""),IF(②解答入力!$D54=②解答入力!AE54,1,0),"")</f>
        <v/>
      </c>
      <c r="AF54" s="382" t="str">
        <f>IF(AND(②解答入力!$D54&lt;&gt;"",②解答入力!AF54&lt;&gt;""),IF(②解答入力!$D54=②解答入力!AF54,1,0),"")</f>
        <v/>
      </c>
      <c r="AG54" s="382" t="str">
        <f>IF(AND(②解答入力!$D54&lt;&gt;"",②解答入力!AG54&lt;&gt;""),IF(②解答入力!$D54=②解答入力!AG54,1,0),"")</f>
        <v/>
      </c>
      <c r="AH54" s="382" t="str">
        <f>IF(AND(②解答入力!$D54&lt;&gt;"",②解答入力!AH54&lt;&gt;""),IF(②解答入力!$D54=②解答入力!AH54,1,0),"")</f>
        <v/>
      </c>
      <c r="AI54" s="382" t="str">
        <f>IF(AND(②解答入力!$D54&lt;&gt;"",②解答入力!AI54&lt;&gt;""),IF(②解答入力!$D54=②解答入力!AI54,1,0),"")</f>
        <v/>
      </c>
      <c r="AJ54" s="382" t="str">
        <f>IF(AND(②解答入力!$D54&lt;&gt;"",②解答入力!AJ54&lt;&gt;""),IF(②解答入力!$D54=②解答入力!AJ54,1,0),"")</f>
        <v/>
      </c>
      <c r="AK54" s="382" t="str">
        <f>IF(AND(②解答入力!$D54&lt;&gt;"",②解答入力!AK54&lt;&gt;""),IF(②解答入力!$D54=②解答入力!AK54,1,0),"")</f>
        <v/>
      </c>
      <c r="AL54" s="382" t="str">
        <f>IF(AND(②解答入力!$D54&lt;&gt;"",②解答入力!AL54&lt;&gt;""),IF(②解答入力!$D54=②解答入力!AL54,1,0),"")</f>
        <v/>
      </c>
      <c r="AM54" s="382" t="str">
        <f>IF(AND(②解答入力!$D54&lt;&gt;"",②解答入力!AM54&lt;&gt;""),IF(②解答入力!$D54=②解答入力!AM54,1,0),"")</f>
        <v/>
      </c>
      <c r="AN54" s="382" t="str">
        <f>IF(AND(②解答入力!$D54&lt;&gt;"",②解答入力!AN54&lt;&gt;""),IF(②解答入力!$D54=②解答入力!AN54,1,0),"")</f>
        <v/>
      </c>
      <c r="AO54" s="382" t="str">
        <f>IF(AND(②解答入力!$D54&lt;&gt;"",②解答入力!AO54&lt;&gt;""),IF(②解答入力!$D54=②解答入力!AO54,1,0),"")</f>
        <v/>
      </c>
      <c r="AP54" s="382" t="str">
        <f>IF(AND(②解答入力!$D54&lt;&gt;"",②解答入力!AP54&lt;&gt;""),IF(②解答入力!$D54=②解答入力!AP54,1,0),"")</f>
        <v/>
      </c>
      <c r="AQ54" s="382" t="str">
        <f>IF(AND(②解答入力!$D54&lt;&gt;"",②解答入力!AQ54&lt;&gt;""),IF(②解答入力!$D54=②解答入力!AQ54,1,0),"")</f>
        <v/>
      </c>
      <c r="AR54" s="408" t="str">
        <f>IF(AND(②解答入力!$D54&lt;&gt;"",②解答入力!AR54&lt;&gt;""),IF(②解答入力!$D54=②解答入力!AR54,1,0),"")</f>
        <v/>
      </c>
    </row>
    <row r="55" spans="1:44">
      <c r="A55" s="482"/>
      <c r="B55" s="482"/>
      <c r="C55" s="103">
        <v>52</v>
      </c>
      <c r="D55" s="367"/>
      <c r="E55" s="381" t="str">
        <f>IF(AND(②解答入力!$D55&lt;&gt;"",②解答入力!E55&lt;&gt;""),IF(②解答入力!$D55=②解答入力!E55,1,0),"")</f>
        <v/>
      </c>
      <c r="F55" s="382" t="str">
        <f>IF(AND(②解答入力!$D55&lt;&gt;"",②解答入力!F55&lt;&gt;""),IF(②解答入力!$D55=②解答入力!F55,1,0),"")</f>
        <v/>
      </c>
      <c r="G55" s="382" t="str">
        <f>IF(AND(②解答入力!$D55&lt;&gt;"",②解答入力!G55&lt;&gt;""),IF(②解答入力!$D55=②解答入力!G55,1,0),"")</f>
        <v/>
      </c>
      <c r="H55" s="382" t="str">
        <f>IF(AND(②解答入力!$D55&lt;&gt;"",②解答入力!H55&lt;&gt;""),IF(②解答入力!$D55=②解答入力!H55,1,0),"")</f>
        <v/>
      </c>
      <c r="I55" s="382" t="str">
        <f>IF(AND(②解答入力!$D55&lt;&gt;"",②解答入力!I55&lt;&gt;""),IF(②解答入力!$D55=②解答入力!I55,1,0),"")</f>
        <v/>
      </c>
      <c r="J55" s="382" t="str">
        <f>IF(AND(②解答入力!$D55&lt;&gt;"",②解答入力!J55&lt;&gt;""),IF(②解答入力!$D55=②解答入力!J55,1,0),"")</f>
        <v/>
      </c>
      <c r="K55" s="382" t="str">
        <f>IF(AND(②解答入力!$D55&lt;&gt;"",②解答入力!K55&lt;&gt;""),IF(②解答入力!$D55=②解答入力!K55,1,0),"")</f>
        <v/>
      </c>
      <c r="L55" s="382" t="str">
        <f>IF(AND(②解答入力!$D55&lt;&gt;"",②解答入力!L55&lt;&gt;""),IF(②解答入力!$D55=②解答入力!L55,1,0),"")</f>
        <v/>
      </c>
      <c r="M55" s="382" t="str">
        <f>IF(AND(②解答入力!$D55&lt;&gt;"",②解答入力!M55&lt;&gt;""),IF(②解答入力!$D55=②解答入力!M55,1,0),"")</f>
        <v/>
      </c>
      <c r="N55" s="382" t="str">
        <f>IF(AND(②解答入力!$D55&lt;&gt;"",②解答入力!N55&lt;&gt;""),IF(②解答入力!$D55=②解答入力!N55,1,0),"")</f>
        <v/>
      </c>
      <c r="O55" s="382" t="str">
        <f>IF(AND(②解答入力!$D55&lt;&gt;"",②解答入力!O55&lt;&gt;""),IF(②解答入力!$D55=②解答入力!O55,1,0),"")</f>
        <v/>
      </c>
      <c r="P55" s="382" t="str">
        <f>IF(AND(②解答入力!$D55&lt;&gt;"",②解答入力!P55&lt;&gt;""),IF(②解答入力!$D55=②解答入力!P55,1,0),"")</f>
        <v/>
      </c>
      <c r="Q55" s="382" t="str">
        <f>IF(AND(②解答入力!$D55&lt;&gt;"",②解答入力!Q55&lt;&gt;""),IF(②解答入力!$D55=②解答入力!Q55,1,0),"")</f>
        <v/>
      </c>
      <c r="R55" s="382" t="str">
        <f>IF(AND(②解答入力!$D55&lt;&gt;"",②解答入力!R55&lt;&gt;""),IF(②解答入力!$D55=②解答入力!R55,1,0),"")</f>
        <v/>
      </c>
      <c r="S55" s="382" t="str">
        <f>IF(AND(②解答入力!$D55&lt;&gt;"",②解答入力!S55&lt;&gt;""),IF(②解答入力!$D55=②解答入力!S55,1,0),"")</f>
        <v/>
      </c>
      <c r="T55" s="382" t="str">
        <f>IF(AND(②解答入力!$D55&lt;&gt;"",②解答入力!T55&lt;&gt;""),IF(②解答入力!$D55=②解答入力!T55,1,0),"")</f>
        <v/>
      </c>
      <c r="U55" s="382" t="str">
        <f>IF(AND(②解答入力!$D55&lt;&gt;"",②解答入力!U55&lt;&gt;""),IF(②解答入力!$D55=②解答入力!U55,1,0),"")</f>
        <v/>
      </c>
      <c r="V55" s="382" t="str">
        <f>IF(AND(②解答入力!$D55&lt;&gt;"",②解答入力!V55&lt;&gt;""),IF(②解答入力!$D55=②解答入力!V55,1,0),"")</f>
        <v/>
      </c>
      <c r="W55" s="382" t="str">
        <f>IF(AND(②解答入力!$D55&lt;&gt;"",②解答入力!W55&lt;&gt;""),IF(②解答入力!$D55=②解答入力!W55,1,0),"")</f>
        <v/>
      </c>
      <c r="X55" s="382" t="str">
        <f>IF(AND(②解答入力!$D55&lt;&gt;"",②解答入力!X55&lt;&gt;""),IF(②解答入力!$D55=②解答入力!X55,1,0),"")</f>
        <v/>
      </c>
      <c r="Y55" s="382" t="str">
        <f>IF(AND(②解答入力!$D55&lt;&gt;"",②解答入力!Y55&lt;&gt;""),IF(②解答入力!$D55=②解答入力!Y55,1,0),"")</f>
        <v/>
      </c>
      <c r="Z55" s="382" t="str">
        <f>IF(AND(②解答入力!$D55&lt;&gt;"",②解答入力!Z55&lt;&gt;""),IF(②解答入力!$D55=②解答入力!Z55,1,0),"")</f>
        <v/>
      </c>
      <c r="AA55" s="382" t="str">
        <f>IF(AND(②解答入力!$D55&lt;&gt;"",②解答入力!AA55&lt;&gt;""),IF(②解答入力!$D55=②解答入力!AA55,1,0),"")</f>
        <v/>
      </c>
      <c r="AB55" s="382" t="str">
        <f>IF(AND(②解答入力!$D55&lt;&gt;"",②解答入力!AB55&lt;&gt;""),IF(②解答入力!$D55=②解答入力!AB55,1,0),"")</f>
        <v/>
      </c>
      <c r="AC55" s="382" t="str">
        <f>IF(AND(②解答入力!$D55&lt;&gt;"",②解答入力!AC55&lt;&gt;""),IF(②解答入力!$D55=②解答入力!AC55,1,0),"")</f>
        <v/>
      </c>
      <c r="AD55" s="382" t="str">
        <f>IF(AND(②解答入力!$D55&lt;&gt;"",②解答入力!AD55&lt;&gt;""),IF(②解答入力!$D55=②解答入力!AD55,1,0),"")</f>
        <v/>
      </c>
      <c r="AE55" s="382" t="str">
        <f>IF(AND(②解答入力!$D55&lt;&gt;"",②解答入力!AE55&lt;&gt;""),IF(②解答入力!$D55=②解答入力!AE55,1,0),"")</f>
        <v/>
      </c>
      <c r="AF55" s="382" t="str">
        <f>IF(AND(②解答入力!$D55&lt;&gt;"",②解答入力!AF55&lt;&gt;""),IF(②解答入力!$D55=②解答入力!AF55,1,0),"")</f>
        <v/>
      </c>
      <c r="AG55" s="382" t="str">
        <f>IF(AND(②解答入力!$D55&lt;&gt;"",②解答入力!AG55&lt;&gt;""),IF(②解答入力!$D55=②解答入力!AG55,1,0),"")</f>
        <v/>
      </c>
      <c r="AH55" s="382" t="str">
        <f>IF(AND(②解答入力!$D55&lt;&gt;"",②解答入力!AH55&lt;&gt;""),IF(②解答入力!$D55=②解答入力!AH55,1,0),"")</f>
        <v/>
      </c>
      <c r="AI55" s="382" t="str">
        <f>IF(AND(②解答入力!$D55&lt;&gt;"",②解答入力!AI55&lt;&gt;""),IF(②解答入力!$D55=②解答入力!AI55,1,0),"")</f>
        <v/>
      </c>
      <c r="AJ55" s="382" t="str">
        <f>IF(AND(②解答入力!$D55&lt;&gt;"",②解答入力!AJ55&lt;&gt;""),IF(②解答入力!$D55=②解答入力!AJ55,1,0),"")</f>
        <v/>
      </c>
      <c r="AK55" s="382" t="str">
        <f>IF(AND(②解答入力!$D55&lt;&gt;"",②解答入力!AK55&lt;&gt;""),IF(②解答入力!$D55=②解答入力!AK55,1,0),"")</f>
        <v/>
      </c>
      <c r="AL55" s="382" t="str">
        <f>IF(AND(②解答入力!$D55&lt;&gt;"",②解答入力!AL55&lt;&gt;""),IF(②解答入力!$D55=②解答入力!AL55,1,0),"")</f>
        <v/>
      </c>
      <c r="AM55" s="382" t="str">
        <f>IF(AND(②解答入力!$D55&lt;&gt;"",②解答入力!AM55&lt;&gt;""),IF(②解答入力!$D55=②解答入力!AM55,1,0),"")</f>
        <v/>
      </c>
      <c r="AN55" s="382" t="str">
        <f>IF(AND(②解答入力!$D55&lt;&gt;"",②解答入力!AN55&lt;&gt;""),IF(②解答入力!$D55=②解答入力!AN55,1,0),"")</f>
        <v/>
      </c>
      <c r="AO55" s="382" t="str">
        <f>IF(AND(②解答入力!$D55&lt;&gt;"",②解答入力!AO55&lt;&gt;""),IF(②解答入力!$D55=②解答入力!AO55,1,0),"")</f>
        <v/>
      </c>
      <c r="AP55" s="382" t="str">
        <f>IF(AND(②解答入力!$D55&lt;&gt;"",②解答入力!AP55&lt;&gt;""),IF(②解答入力!$D55=②解答入力!AP55,1,0),"")</f>
        <v/>
      </c>
      <c r="AQ55" s="382" t="str">
        <f>IF(AND(②解答入力!$D55&lt;&gt;"",②解答入力!AQ55&lt;&gt;""),IF(②解答入力!$D55=②解答入力!AQ55,1,0),"")</f>
        <v/>
      </c>
      <c r="AR55" s="408" t="str">
        <f>IF(AND(②解答入力!$D55&lt;&gt;"",②解答入力!AR55&lt;&gt;""),IF(②解答入力!$D55=②解答入力!AR55,1,0),"")</f>
        <v/>
      </c>
    </row>
    <row r="56" spans="1:44">
      <c r="A56" s="482"/>
      <c r="B56" s="482"/>
      <c r="C56" s="103">
        <v>53</v>
      </c>
      <c r="D56" s="367"/>
      <c r="E56" s="381" t="str">
        <f>IF(AND(②解答入力!$D56&lt;&gt;"",②解答入力!E56&lt;&gt;""),IF(②解答入力!$D56=②解答入力!E56,1,0),"")</f>
        <v/>
      </c>
      <c r="F56" s="382" t="str">
        <f>IF(AND(②解答入力!$D56&lt;&gt;"",②解答入力!F56&lt;&gt;""),IF(②解答入力!$D56=②解答入力!F56,1,0),"")</f>
        <v/>
      </c>
      <c r="G56" s="382" t="str">
        <f>IF(AND(②解答入力!$D56&lt;&gt;"",②解答入力!G56&lt;&gt;""),IF(②解答入力!$D56=②解答入力!G56,1,0),"")</f>
        <v/>
      </c>
      <c r="H56" s="382" t="str">
        <f>IF(AND(②解答入力!$D56&lt;&gt;"",②解答入力!H56&lt;&gt;""),IF(②解答入力!$D56=②解答入力!H56,1,0),"")</f>
        <v/>
      </c>
      <c r="I56" s="382" t="str">
        <f>IF(AND(②解答入力!$D56&lt;&gt;"",②解答入力!I56&lt;&gt;""),IF(②解答入力!$D56=②解答入力!I56,1,0),"")</f>
        <v/>
      </c>
      <c r="J56" s="382" t="str">
        <f>IF(AND(②解答入力!$D56&lt;&gt;"",②解答入力!J56&lt;&gt;""),IF(②解答入力!$D56=②解答入力!J56,1,0),"")</f>
        <v/>
      </c>
      <c r="K56" s="382" t="str">
        <f>IF(AND(②解答入力!$D56&lt;&gt;"",②解答入力!K56&lt;&gt;""),IF(②解答入力!$D56=②解答入力!K56,1,0),"")</f>
        <v/>
      </c>
      <c r="L56" s="382" t="str">
        <f>IF(AND(②解答入力!$D56&lt;&gt;"",②解答入力!L56&lt;&gt;""),IF(②解答入力!$D56=②解答入力!L56,1,0),"")</f>
        <v/>
      </c>
      <c r="M56" s="382" t="str">
        <f>IF(AND(②解答入力!$D56&lt;&gt;"",②解答入力!M56&lt;&gt;""),IF(②解答入力!$D56=②解答入力!M56,1,0),"")</f>
        <v/>
      </c>
      <c r="N56" s="382" t="str">
        <f>IF(AND(②解答入力!$D56&lt;&gt;"",②解答入力!N56&lt;&gt;""),IF(②解答入力!$D56=②解答入力!N56,1,0),"")</f>
        <v/>
      </c>
      <c r="O56" s="382" t="str">
        <f>IF(AND(②解答入力!$D56&lt;&gt;"",②解答入力!O56&lt;&gt;""),IF(②解答入力!$D56=②解答入力!O56,1,0),"")</f>
        <v/>
      </c>
      <c r="P56" s="382" t="str">
        <f>IF(AND(②解答入力!$D56&lt;&gt;"",②解答入力!P56&lt;&gt;""),IF(②解答入力!$D56=②解答入力!P56,1,0),"")</f>
        <v/>
      </c>
      <c r="Q56" s="382" t="str">
        <f>IF(AND(②解答入力!$D56&lt;&gt;"",②解答入力!Q56&lt;&gt;""),IF(②解答入力!$D56=②解答入力!Q56,1,0),"")</f>
        <v/>
      </c>
      <c r="R56" s="382" t="str">
        <f>IF(AND(②解答入力!$D56&lt;&gt;"",②解答入力!R56&lt;&gt;""),IF(②解答入力!$D56=②解答入力!R56,1,0),"")</f>
        <v/>
      </c>
      <c r="S56" s="382" t="str">
        <f>IF(AND(②解答入力!$D56&lt;&gt;"",②解答入力!S56&lt;&gt;""),IF(②解答入力!$D56=②解答入力!S56,1,0),"")</f>
        <v/>
      </c>
      <c r="T56" s="382" t="str">
        <f>IF(AND(②解答入力!$D56&lt;&gt;"",②解答入力!T56&lt;&gt;""),IF(②解答入力!$D56=②解答入力!T56,1,0),"")</f>
        <v/>
      </c>
      <c r="U56" s="382" t="str">
        <f>IF(AND(②解答入力!$D56&lt;&gt;"",②解答入力!U56&lt;&gt;""),IF(②解答入力!$D56=②解答入力!U56,1,0),"")</f>
        <v/>
      </c>
      <c r="V56" s="382" t="str">
        <f>IF(AND(②解答入力!$D56&lt;&gt;"",②解答入力!V56&lt;&gt;""),IF(②解答入力!$D56=②解答入力!V56,1,0),"")</f>
        <v/>
      </c>
      <c r="W56" s="382" t="str">
        <f>IF(AND(②解答入力!$D56&lt;&gt;"",②解答入力!W56&lt;&gt;""),IF(②解答入力!$D56=②解答入力!W56,1,0),"")</f>
        <v/>
      </c>
      <c r="X56" s="382" t="str">
        <f>IF(AND(②解答入力!$D56&lt;&gt;"",②解答入力!X56&lt;&gt;""),IF(②解答入力!$D56=②解答入力!X56,1,0),"")</f>
        <v/>
      </c>
      <c r="Y56" s="382" t="str">
        <f>IF(AND(②解答入力!$D56&lt;&gt;"",②解答入力!Y56&lt;&gt;""),IF(②解答入力!$D56=②解答入力!Y56,1,0),"")</f>
        <v/>
      </c>
      <c r="Z56" s="382" t="str">
        <f>IF(AND(②解答入力!$D56&lt;&gt;"",②解答入力!Z56&lt;&gt;""),IF(②解答入力!$D56=②解答入力!Z56,1,0),"")</f>
        <v/>
      </c>
      <c r="AA56" s="382" t="str">
        <f>IF(AND(②解答入力!$D56&lt;&gt;"",②解答入力!AA56&lt;&gt;""),IF(②解答入力!$D56=②解答入力!AA56,1,0),"")</f>
        <v/>
      </c>
      <c r="AB56" s="382" t="str">
        <f>IF(AND(②解答入力!$D56&lt;&gt;"",②解答入力!AB56&lt;&gt;""),IF(②解答入力!$D56=②解答入力!AB56,1,0),"")</f>
        <v/>
      </c>
      <c r="AC56" s="382" t="str">
        <f>IF(AND(②解答入力!$D56&lt;&gt;"",②解答入力!AC56&lt;&gt;""),IF(②解答入力!$D56=②解答入力!AC56,1,0),"")</f>
        <v/>
      </c>
      <c r="AD56" s="382" t="str">
        <f>IF(AND(②解答入力!$D56&lt;&gt;"",②解答入力!AD56&lt;&gt;""),IF(②解答入力!$D56=②解答入力!AD56,1,0),"")</f>
        <v/>
      </c>
      <c r="AE56" s="382" t="str">
        <f>IF(AND(②解答入力!$D56&lt;&gt;"",②解答入力!AE56&lt;&gt;""),IF(②解答入力!$D56=②解答入力!AE56,1,0),"")</f>
        <v/>
      </c>
      <c r="AF56" s="382" t="str">
        <f>IF(AND(②解答入力!$D56&lt;&gt;"",②解答入力!AF56&lt;&gt;""),IF(②解答入力!$D56=②解答入力!AF56,1,0),"")</f>
        <v/>
      </c>
      <c r="AG56" s="382" t="str">
        <f>IF(AND(②解答入力!$D56&lt;&gt;"",②解答入力!AG56&lt;&gt;""),IF(②解答入力!$D56=②解答入力!AG56,1,0),"")</f>
        <v/>
      </c>
      <c r="AH56" s="382" t="str">
        <f>IF(AND(②解答入力!$D56&lt;&gt;"",②解答入力!AH56&lt;&gt;""),IF(②解答入力!$D56=②解答入力!AH56,1,0),"")</f>
        <v/>
      </c>
      <c r="AI56" s="382" t="str">
        <f>IF(AND(②解答入力!$D56&lt;&gt;"",②解答入力!AI56&lt;&gt;""),IF(②解答入力!$D56=②解答入力!AI56,1,0),"")</f>
        <v/>
      </c>
      <c r="AJ56" s="382" t="str">
        <f>IF(AND(②解答入力!$D56&lt;&gt;"",②解答入力!AJ56&lt;&gt;""),IF(②解答入力!$D56=②解答入力!AJ56,1,0),"")</f>
        <v/>
      </c>
      <c r="AK56" s="382" t="str">
        <f>IF(AND(②解答入力!$D56&lt;&gt;"",②解答入力!AK56&lt;&gt;""),IF(②解答入力!$D56=②解答入力!AK56,1,0),"")</f>
        <v/>
      </c>
      <c r="AL56" s="382" t="str">
        <f>IF(AND(②解答入力!$D56&lt;&gt;"",②解答入力!AL56&lt;&gt;""),IF(②解答入力!$D56=②解答入力!AL56,1,0),"")</f>
        <v/>
      </c>
      <c r="AM56" s="382" t="str">
        <f>IF(AND(②解答入力!$D56&lt;&gt;"",②解答入力!AM56&lt;&gt;""),IF(②解答入力!$D56=②解答入力!AM56,1,0),"")</f>
        <v/>
      </c>
      <c r="AN56" s="382" t="str">
        <f>IF(AND(②解答入力!$D56&lt;&gt;"",②解答入力!AN56&lt;&gt;""),IF(②解答入力!$D56=②解答入力!AN56,1,0),"")</f>
        <v/>
      </c>
      <c r="AO56" s="382" t="str">
        <f>IF(AND(②解答入力!$D56&lt;&gt;"",②解答入力!AO56&lt;&gt;""),IF(②解答入力!$D56=②解答入力!AO56,1,0),"")</f>
        <v/>
      </c>
      <c r="AP56" s="382" t="str">
        <f>IF(AND(②解答入力!$D56&lt;&gt;"",②解答入力!AP56&lt;&gt;""),IF(②解答入力!$D56=②解答入力!AP56,1,0),"")</f>
        <v/>
      </c>
      <c r="AQ56" s="382" t="str">
        <f>IF(AND(②解答入力!$D56&lt;&gt;"",②解答入力!AQ56&lt;&gt;""),IF(②解答入力!$D56=②解答入力!AQ56,1,0),"")</f>
        <v/>
      </c>
      <c r="AR56" s="408" t="str">
        <f>IF(AND(②解答入力!$D56&lt;&gt;"",②解答入力!AR56&lt;&gt;""),IF(②解答入力!$D56=②解答入力!AR56,1,0),"")</f>
        <v/>
      </c>
    </row>
    <row r="57" spans="1:44">
      <c r="A57" s="482"/>
      <c r="B57" s="482"/>
      <c r="C57" s="103">
        <v>54</v>
      </c>
      <c r="D57" s="367"/>
      <c r="E57" s="381" t="str">
        <f>IF(AND(②解答入力!$D57&lt;&gt;"",②解答入力!E57&lt;&gt;""),IF(②解答入力!$D57=②解答入力!E57,1,0),"")</f>
        <v/>
      </c>
      <c r="F57" s="382" t="str">
        <f>IF(AND(②解答入力!$D57&lt;&gt;"",②解答入力!F57&lt;&gt;""),IF(②解答入力!$D57=②解答入力!F57,1,0),"")</f>
        <v/>
      </c>
      <c r="G57" s="382" t="str">
        <f>IF(AND(②解答入力!$D57&lt;&gt;"",②解答入力!G57&lt;&gt;""),IF(②解答入力!$D57=②解答入力!G57,1,0),"")</f>
        <v/>
      </c>
      <c r="H57" s="382" t="str">
        <f>IF(AND(②解答入力!$D57&lt;&gt;"",②解答入力!H57&lt;&gt;""),IF(②解答入力!$D57=②解答入力!H57,1,0),"")</f>
        <v/>
      </c>
      <c r="I57" s="382" t="str">
        <f>IF(AND(②解答入力!$D57&lt;&gt;"",②解答入力!I57&lt;&gt;""),IF(②解答入力!$D57=②解答入力!I57,1,0),"")</f>
        <v/>
      </c>
      <c r="J57" s="382" t="str">
        <f>IF(AND(②解答入力!$D57&lt;&gt;"",②解答入力!J57&lt;&gt;""),IF(②解答入力!$D57=②解答入力!J57,1,0),"")</f>
        <v/>
      </c>
      <c r="K57" s="382" t="str">
        <f>IF(AND(②解答入力!$D57&lt;&gt;"",②解答入力!K57&lt;&gt;""),IF(②解答入力!$D57=②解答入力!K57,1,0),"")</f>
        <v/>
      </c>
      <c r="L57" s="382" t="str">
        <f>IF(AND(②解答入力!$D57&lt;&gt;"",②解答入力!L57&lt;&gt;""),IF(②解答入力!$D57=②解答入力!L57,1,0),"")</f>
        <v/>
      </c>
      <c r="M57" s="382" t="str">
        <f>IF(AND(②解答入力!$D57&lt;&gt;"",②解答入力!M57&lt;&gt;""),IF(②解答入力!$D57=②解答入力!M57,1,0),"")</f>
        <v/>
      </c>
      <c r="N57" s="382" t="str">
        <f>IF(AND(②解答入力!$D57&lt;&gt;"",②解答入力!N57&lt;&gt;""),IF(②解答入力!$D57=②解答入力!N57,1,0),"")</f>
        <v/>
      </c>
      <c r="O57" s="382" t="str">
        <f>IF(AND(②解答入力!$D57&lt;&gt;"",②解答入力!O57&lt;&gt;""),IF(②解答入力!$D57=②解答入力!O57,1,0),"")</f>
        <v/>
      </c>
      <c r="P57" s="382" t="str">
        <f>IF(AND(②解答入力!$D57&lt;&gt;"",②解答入力!P57&lt;&gt;""),IF(②解答入力!$D57=②解答入力!P57,1,0),"")</f>
        <v/>
      </c>
      <c r="Q57" s="382" t="str">
        <f>IF(AND(②解答入力!$D57&lt;&gt;"",②解答入力!Q57&lt;&gt;""),IF(②解答入力!$D57=②解答入力!Q57,1,0),"")</f>
        <v/>
      </c>
      <c r="R57" s="382" t="str">
        <f>IF(AND(②解答入力!$D57&lt;&gt;"",②解答入力!R57&lt;&gt;""),IF(②解答入力!$D57=②解答入力!R57,1,0),"")</f>
        <v/>
      </c>
      <c r="S57" s="382" t="str">
        <f>IF(AND(②解答入力!$D57&lt;&gt;"",②解答入力!S57&lt;&gt;""),IF(②解答入力!$D57=②解答入力!S57,1,0),"")</f>
        <v/>
      </c>
      <c r="T57" s="382" t="str">
        <f>IF(AND(②解答入力!$D57&lt;&gt;"",②解答入力!T57&lt;&gt;""),IF(②解答入力!$D57=②解答入力!T57,1,0),"")</f>
        <v/>
      </c>
      <c r="U57" s="382" t="str">
        <f>IF(AND(②解答入力!$D57&lt;&gt;"",②解答入力!U57&lt;&gt;""),IF(②解答入力!$D57=②解答入力!U57,1,0),"")</f>
        <v/>
      </c>
      <c r="V57" s="382" t="str">
        <f>IF(AND(②解答入力!$D57&lt;&gt;"",②解答入力!V57&lt;&gt;""),IF(②解答入力!$D57=②解答入力!V57,1,0),"")</f>
        <v/>
      </c>
      <c r="W57" s="382" t="str">
        <f>IF(AND(②解答入力!$D57&lt;&gt;"",②解答入力!W57&lt;&gt;""),IF(②解答入力!$D57=②解答入力!W57,1,0),"")</f>
        <v/>
      </c>
      <c r="X57" s="382" t="str">
        <f>IF(AND(②解答入力!$D57&lt;&gt;"",②解答入力!X57&lt;&gt;""),IF(②解答入力!$D57=②解答入力!X57,1,0),"")</f>
        <v/>
      </c>
      <c r="Y57" s="382" t="str">
        <f>IF(AND(②解答入力!$D57&lt;&gt;"",②解答入力!Y57&lt;&gt;""),IF(②解答入力!$D57=②解答入力!Y57,1,0),"")</f>
        <v/>
      </c>
      <c r="Z57" s="382" t="str">
        <f>IF(AND(②解答入力!$D57&lt;&gt;"",②解答入力!Z57&lt;&gt;""),IF(②解答入力!$D57=②解答入力!Z57,1,0),"")</f>
        <v/>
      </c>
      <c r="AA57" s="382" t="str">
        <f>IF(AND(②解答入力!$D57&lt;&gt;"",②解答入力!AA57&lt;&gt;""),IF(②解答入力!$D57=②解答入力!AA57,1,0),"")</f>
        <v/>
      </c>
      <c r="AB57" s="382" t="str">
        <f>IF(AND(②解答入力!$D57&lt;&gt;"",②解答入力!AB57&lt;&gt;""),IF(②解答入力!$D57=②解答入力!AB57,1,0),"")</f>
        <v/>
      </c>
      <c r="AC57" s="382" t="str">
        <f>IF(AND(②解答入力!$D57&lt;&gt;"",②解答入力!AC57&lt;&gt;""),IF(②解答入力!$D57=②解答入力!AC57,1,0),"")</f>
        <v/>
      </c>
      <c r="AD57" s="382" t="str">
        <f>IF(AND(②解答入力!$D57&lt;&gt;"",②解答入力!AD57&lt;&gt;""),IF(②解答入力!$D57=②解答入力!AD57,1,0),"")</f>
        <v/>
      </c>
      <c r="AE57" s="382" t="str">
        <f>IF(AND(②解答入力!$D57&lt;&gt;"",②解答入力!AE57&lt;&gt;""),IF(②解答入力!$D57=②解答入力!AE57,1,0),"")</f>
        <v/>
      </c>
      <c r="AF57" s="382" t="str">
        <f>IF(AND(②解答入力!$D57&lt;&gt;"",②解答入力!AF57&lt;&gt;""),IF(②解答入力!$D57=②解答入力!AF57,1,0),"")</f>
        <v/>
      </c>
      <c r="AG57" s="382" t="str">
        <f>IF(AND(②解答入力!$D57&lt;&gt;"",②解答入力!AG57&lt;&gt;""),IF(②解答入力!$D57=②解答入力!AG57,1,0),"")</f>
        <v/>
      </c>
      <c r="AH57" s="382" t="str">
        <f>IF(AND(②解答入力!$D57&lt;&gt;"",②解答入力!AH57&lt;&gt;""),IF(②解答入力!$D57=②解答入力!AH57,1,0),"")</f>
        <v/>
      </c>
      <c r="AI57" s="382" t="str">
        <f>IF(AND(②解答入力!$D57&lt;&gt;"",②解答入力!AI57&lt;&gt;""),IF(②解答入力!$D57=②解答入力!AI57,1,0),"")</f>
        <v/>
      </c>
      <c r="AJ57" s="382" t="str">
        <f>IF(AND(②解答入力!$D57&lt;&gt;"",②解答入力!AJ57&lt;&gt;""),IF(②解答入力!$D57=②解答入力!AJ57,1,0),"")</f>
        <v/>
      </c>
      <c r="AK57" s="382" t="str">
        <f>IF(AND(②解答入力!$D57&lt;&gt;"",②解答入力!AK57&lt;&gt;""),IF(②解答入力!$D57=②解答入力!AK57,1,0),"")</f>
        <v/>
      </c>
      <c r="AL57" s="382" t="str">
        <f>IF(AND(②解答入力!$D57&lt;&gt;"",②解答入力!AL57&lt;&gt;""),IF(②解答入力!$D57=②解答入力!AL57,1,0),"")</f>
        <v/>
      </c>
      <c r="AM57" s="382" t="str">
        <f>IF(AND(②解答入力!$D57&lt;&gt;"",②解答入力!AM57&lt;&gt;""),IF(②解答入力!$D57=②解答入力!AM57,1,0),"")</f>
        <v/>
      </c>
      <c r="AN57" s="382" t="str">
        <f>IF(AND(②解答入力!$D57&lt;&gt;"",②解答入力!AN57&lt;&gt;""),IF(②解答入力!$D57=②解答入力!AN57,1,0),"")</f>
        <v/>
      </c>
      <c r="AO57" s="382" t="str">
        <f>IF(AND(②解答入力!$D57&lt;&gt;"",②解答入力!AO57&lt;&gt;""),IF(②解答入力!$D57=②解答入力!AO57,1,0),"")</f>
        <v/>
      </c>
      <c r="AP57" s="382" t="str">
        <f>IF(AND(②解答入力!$D57&lt;&gt;"",②解答入力!AP57&lt;&gt;""),IF(②解答入力!$D57=②解答入力!AP57,1,0),"")</f>
        <v/>
      </c>
      <c r="AQ57" s="382" t="str">
        <f>IF(AND(②解答入力!$D57&lt;&gt;"",②解答入力!AQ57&lt;&gt;""),IF(②解答入力!$D57=②解答入力!AQ57,1,0),"")</f>
        <v/>
      </c>
      <c r="AR57" s="408" t="str">
        <f>IF(AND(②解答入力!$D57&lt;&gt;"",②解答入力!AR57&lt;&gt;""),IF(②解答入力!$D57=②解答入力!AR57,1,0),"")</f>
        <v/>
      </c>
    </row>
    <row r="58" spans="1:44">
      <c r="A58" s="482"/>
      <c r="B58" s="482"/>
      <c r="C58" s="103">
        <v>55</v>
      </c>
      <c r="D58" s="367"/>
      <c r="E58" s="381" t="str">
        <f>IF(AND(②解答入力!$D58&lt;&gt;"",②解答入力!E58&lt;&gt;""),IF(②解答入力!$D58=②解答入力!E58,1,0),"")</f>
        <v/>
      </c>
      <c r="F58" s="382" t="str">
        <f>IF(AND(②解答入力!$D58&lt;&gt;"",②解答入力!F58&lt;&gt;""),IF(②解答入力!$D58=②解答入力!F58,1,0),"")</f>
        <v/>
      </c>
      <c r="G58" s="382" t="str">
        <f>IF(AND(②解答入力!$D58&lt;&gt;"",②解答入力!G58&lt;&gt;""),IF(②解答入力!$D58=②解答入力!G58,1,0),"")</f>
        <v/>
      </c>
      <c r="H58" s="382" t="str">
        <f>IF(AND(②解答入力!$D58&lt;&gt;"",②解答入力!H58&lt;&gt;""),IF(②解答入力!$D58=②解答入力!H58,1,0),"")</f>
        <v/>
      </c>
      <c r="I58" s="382" t="str">
        <f>IF(AND(②解答入力!$D58&lt;&gt;"",②解答入力!I58&lt;&gt;""),IF(②解答入力!$D58=②解答入力!I58,1,0),"")</f>
        <v/>
      </c>
      <c r="J58" s="382" t="str">
        <f>IF(AND(②解答入力!$D58&lt;&gt;"",②解答入力!J58&lt;&gt;""),IF(②解答入力!$D58=②解答入力!J58,1,0),"")</f>
        <v/>
      </c>
      <c r="K58" s="382" t="str">
        <f>IF(AND(②解答入力!$D58&lt;&gt;"",②解答入力!K58&lt;&gt;""),IF(②解答入力!$D58=②解答入力!K58,1,0),"")</f>
        <v/>
      </c>
      <c r="L58" s="382" t="str">
        <f>IF(AND(②解答入力!$D58&lt;&gt;"",②解答入力!L58&lt;&gt;""),IF(②解答入力!$D58=②解答入力!L58,1,0),"")</f>
        <v/>
      </c>
      <c r="M58" s="382" t="str">
        <f>IF(AND(②解答入力!$D58&lt;&gt;"",②解答入力!M58&lt;&gt;""),IF(②解答入力!$D58=②解答入力!M58,1,0),"")</f>
        <v/>
      </c>
      <c r="N58" s="382" t="str">
        <f>IF(AND(②解答入力!$D58&lt;&gt;"",②解答入力!N58&lt;&gt;""),IF(②解答入力!$D58=②解答入力!N58,1,0),"")</f>
        <v/>
      </c>
      <c r="O58" s="382" t="str">
        <f>IF(AND(②解答入力!$D58&lt;&gt;"",②解答入力!O58&lt;&gt;""),IF(②解答入力!$D58=②解答入力!O58,1,0),"")</f>
        <v/>
      </c>
      <c r="P58" s="382" t="str">
        <f>IF(AND(②解答入力!$D58&lt;&gt;"",②解答入力!P58&lt;&gt;""),IF(②解答入力!$D58=②解答入力!P58,1,0),"")</f>
        <v/>
      </c>
      <c r="Q58" s="382" t="str">
        <f>IF(AND(②解答入力!$D58&lt;&gt;"",②解答入力!Q58&lt;&gt;""),IF(②解答入力!$D58=②解答入力!Q58,1,0),"")</f>
        <v/>
      </c>
      <c r="R58" s="382" t="str">
        <f>IF(AND(②解答入力!$D58&lt;&gt;"",②解答入力!R58&lt;&gt;""),IF(②解答入力!$D58=②解答入力!R58,1,0),"")</f>
        <v/>
      </c>
      <c r="S58" s="382" t="str">
        <f>IF(AND(②解答入力!$D58&lt;&gt;"",②解答入力!S58&lt;&gt;""),IF(②解答入力!$D58=②解答入力!S58,1,0),"")</f>
        <v/>
      </c>
      <c r="T58" s="382" t="str">
        <f>IF(AND(②解答入力!$D58&lt;&gt;"",②解答入力!T58&lt;&gt;""),IF(②解答入力!$D58=②解答入力!T58,1,0),"")</f>
        <v/>
      </c>
      <c r="U58" s="382" t="str">
        <f>IF(AND(②解答入力!$D58&lt;&gt;"",②解答入力!U58&lt;&gt;""),IF(②解答入力!$D58=②解答入力!U58,1,0),"")</f>
        <v/>
      </c>
      <c r="V58" s="382" t="str">
        <f>IF(AND(②解答入力!$D58&lt;&gt;"",②解答入力!V58&lt;&gt;""),IF(②解答入力!$D58=②解答入力!V58,1,0),"")</f>
        <v/>
      </c>
      <c r="W58" s="382" t="str">
        <f>IF(AND(②解答入力!$D58&lt;&gt;"",②解答入力!W58&lt;&gt;""),IF(②解答入力!$D58=②解答入力!W58,1,0),"")</f>
        <v/>
      </c>
      <c r="X58" s="382" t="str">
        <f>IF(AND(②解答入力!$D58&lt;&gt;"",②解答入力!X58&lt;&gt;""),IF(②解答入力!$D58=②解答入力!X58,1,0),"")</f>
        <v/>
      </c>
      <c r="Y58" s="382" t="str">
        <f>IF(AND(②解答入力!$D58&lt;&gt;"",②解答入力!Y58&lt;&gt;""),IF(②解答入力!$D58=②解答入力!Y58,1,0),"")</f>
        <v/>
      </c>
      <c r="Z58" s="382" t="str">
        <f>IF(AND(②解答入力!$D58&lt;&gt;"",②解答入力!Z58&lt;&gt;""),IF(②解答入力!$D58=②解答入力!Z58,1,0),"")</f>
        <v/>
      </c>
      <c r="AA58" s="382" t="str">
        <f>IF(AND(②解答入力!$D58&lt;&gt;"",②解答入力!AA58&lt;&gt;""),IF(②解答入力!$D58=②解答入力!AA58,1,0),"")</f>
        <v/>
      </c>
      <c r="AB58" s="382" t="str">
        <f>IF(AND(②解答入力!$D58&lt;&gt;"",②解答入力!AB58&lt;&gt;""),IF(②解答入力!$D58=②解答入力!AB58,1,0),"")</f>
        <v/>
      </c>
      <c r="AC58" s="382" t="str">
        <f>IF(AND(②解答入力!$D58&lt;&gt;"",②解答入力!AC58&lt;&gt;""),IF(②解答入力!$D58=②解答入力!AC58,1,0),"")</f>
        <v/>
      </c>
      <c r="AD58" s="382" t="str">
        <f>IF(AND(②解答入力!$D58&lt;&gt;"",②解答入力!AD58&lt;&gt;""),IF(②解答入力!$D58=②解答入力!AD58,1,0),"")</f>
        <v/>
      </c>
      <c r="AE58" s="382" t="str">
        <f>IF(AND(②解答入力!$D58&lt;&gt;"",②解答入力!AE58&lt;&gt;""),IF(②解答入力!$D58=②解答入力!AE58,1,0),"")</f>
        <v/>
      </c>
      <c r="AF58" s="382" t="str">
        <f>IF(AND(②解答入力!$D58&lt;&gt;"",②解答入力!AF58&lt;&gt;""),IF(②解答入力!$D58=②解答入力!AF58,1,0),"")</f>
        <v/>
      </c>
      <c r="AG58" s="382" t="str">
        <f>IF(AND(②解答入力!$D58&lt;&gt;"",②解答入力!AG58&lt;&gt;""),IF(②解答入力!$D58=②解答入力!AG58,1,0),"")</f>
        <v/>
      </c>
      <c r="AH58" s="382" t="str">
        <f>IF(AND(②解答入力!$D58&lt;&gt;"",②解答入力!AH58&lt;&gt;""),IF(②解答入力!$D58=②解答入力!AH58,1,0),"")</f>
        <v/>
      </c>
      <c r="AI58" s="382" t="str">
        <f>IF(AND(②解答入力!$D58&lt;&gt;"",②解答入力!AI58&lt;&gt;""),IF(②解答入力!$D58=②解答入力!AI58,1,0),"")</f>
        <v/>
      </c>
      <c r="AJ58" s="382" t="str">
        <f>IF(AND(②解答入力!$D58&lt;&gt;"",②解答入力!AJ58&lt;&gt;""),IF(②解答入力!$D58=②解答入力!AJ58,1,0),"")</f>
        <v/>
      </c>
      <c r="AK58" s="382" t="str">
        <f>IF(AND(②解答入力!$D58&lt;&gt;"",②解答入力!AK58&lt;&gt;""),IF(②解答入力!$D58=②解答入力!AK58,1,0),"")</f>
        <v/>
      </c>
      <c r="AL58" s="382" t="str">
        <f>IF(AND(②解答入力!$D58&lt;&gt;"",②解答入力!AL58&lt;&gt;""),IF(②解答入力!$D58=②解答入力!AL58,1,0),"")</f>
        <v/>
      </c>
      <c r="AM58" s="382" t="str">
        <f>IF(AND(②解答入力!$D58&lt;&gt;"",②解答入力!AM58&lt;&gt;""),IF(②解答入力!$D58=②解答入力!AM58,1,0),"")</f>
        <v/>
      </c>
      <c r="AN58" s="382" t="str">
        <f>IF(AND(②解答入力!$D58&lt;&gt;"",②解答入力!AN58&lt;&gt;""),IF(②解答入力!$D58=②解答入力!AN58,1,0),"")</f>
        <v/>
      </c>
      <c r="AO58" s="382" t="str">
        <f>IF(AND(②解答入力!$D58&lt;&gt;"",②解答入力!AO58&lt;&gt;""),IF(②解答入力!$D58=②解答入力!AO58,1,0),"")</f>
        <v/>
      </c>
      <c r="AP58" s="382" t="str">
        <f>IF(AND(②解答入力!$D58&lt;&gt;"",②解答入力!AP58&lt;&gt;""),IF(②解答入力!$D58=②解答入力!AP58,1,0),"")</f>
        <v/>
      </c>
      <c r="AQ58" s="382" t="str">
        <f>IF(AND(②解答入力!$D58&lt;&gt;"",②解答入力!AQ58&lt;&gt;""),IF(②解答入力!$D58=②解答入力!AQ58,1,0),"")</f>
        <v/>
      </c>
      <c r="AR58" s="408" t="str">
        <f>IF(AND(②解答入力!$D58&lt;&gt;"",②解答入力!AR58&lt;&gt;""),IF(②解答入力!$D58=②解答入力!AR58,1,0),"")</f>
        <v/>
      </c>
    </row>
    <row r="59" spans="1:44">
      <c r="A59" s="482"/>
      <c r="B59" s="482"/>
      <c r="C59" s="103">
        <v>56</v>
      </c>
      <c r="D59" s="367"/>
      <c r="E59" s="381" t="str">
        <f>IF(AND(②解答入力!$D59&lt;&gt;"",②解答入力!E59&lt;&gt;""),IF(②解答入力!$D59=②解答入力!E59,1,0),"")</f>
        <v/>
      </c>
      <c r="F59" s="382" t="str">
        <f>IF(AND(②解答入力!$D59&lt;&gt;"",②解答入力!F59&lt;&gt;""),IF(②解答入力!$D59=②解答入力!F59,1,0),"")</f>
        <v/>
      </c>
      <c r="G59" s="382" t="str">
        <f>IF(AND(②解答入力!$D59&lt;&gt;"",②解答入力!G59&lt;&gt;""),IF(②解答入力!$D59=②解答入力!G59,1,0),"")</f>
        <v/>
      </c>
      <c r="H59" s="382" t="str">
        <f>IF(AND(②解答入力!$D59&lt;&gt;"",②解答入力!H59&lt;&gt;""),IF(②解答入力!$D59=②解答入力!H59,1,0),"")</f>
        <v/>
      </c>
      <c r="I59" s="382" t="str">
        <f>IF(AND(②解答入力!$D59&lt;&gt;"",②解答入力!I59&lt;&gt;""),IF(②解答入力!$D59=②解答入力!I59,1,0),"")</f>
        <v/>
      </c>
      <c r="J59" s="382" t="str">
        <f>IF(AND(②解答入力!$D59&lt;&gt;"",②解答入力!J59&lt;&gt;""),IF(②解答入力!$D59=②解答入力!J59,1,0),"")</f>
        <v/>
      </c>
      <c r="K59" s="382" t="str">
        <f>IF(AND(②解答入力!$D59&lt;&gt;"",②解答入力!K59&lt;&gt;""),IF(②解答入力!$D59=②解答入力!K59,1,0),"")</f>
        <v/>
      </c>
      <c r="L59" s="382" t="str">
        <f>IF(AND(②解答入力!$D59&lt;&gt;"",②解答入力!L59&lt;&gt;""),IF(②解答入力!$D59=②解答入力!L59,1,0),"")</f>
        <v/>
      </c>
      <c r="M59" s="382" t="str">
        <f>IF(AND(②解答入力!$D59&lt;&gt;"",②解答入力!M59&lt;&gt;""),IF(②解答入力!$D59=②解答入力!M59,1,0),"")</f>
        <v/>
      </c>
      <c r="N59" s="382" t="str">
        <f>IF(AND(②解答入力!$D59&lt;&gt;"",②解答入力!N59&lt;&gt;""),IF(②解答入力!$D59=②解答入力!N59,1,0),"")</f>
        <v/>
      </c>
      <c r="O59" s="382" t="str">
        <f>IF(AND(②解答入力!$D59&lt;&gt;"",②解答入力!O59&lt;&gt;""),IF(②解答入力!$D59=②解答入力!O59,1,0),"")</f>
        <v/>
      </c>
      <c r="P59" s="382" t="str">
        <f>IF(AND(②解答入力!$D59&lt;&gt;"",②解答入力!P59&lt;&gt;""),IF(②解答入力!$D59=②解答入力!P59,1,0),"")</f>
        <v/>
      </c>
      <c r="Q59" s="382" t="str">
        <f>IF(AND(②解答入力!$D59&lt;&gt;"",②解答入力!Q59&lt;&gt;""),IF(②解答入力!$D59=②解答入力!Q59,1,0),"")</f>
        <v/>
      </c>
      <c r="R59" s="382" t="str">
        <f>IF(AND(②解答入力!$D59&lt;&gt;"",②解答入力!R59&lt;&gt;""),IF(②解答入力!$D59=②解答入力!R59,1,0),"")</f>
        <v/>
      </c>
      <c r="S59" s="382" t="str">
        <f>IF(AND(②解答入力!$D59&lt;&gt;"",②解答入力!S59&lt;&gt;""),IF(②解答入力!$D59=②解答入力!S59,1,0),"")</f>
        <v/>
      </c>
      <c r="T59" s="382" t="str">
        <f>IF(AND(②解答入力!$D59&lt;&gt;"",②解答入力!T59&lt;&gt;""),IF(②解答入力!$D59=②解答入力!T59,1,0),"")</f>
        <v/>
      </c>
      <c r="U59" s="382" t="str">
        <f>IF(AND(②解答入力!$D59&lt;&gt;"",②解答入力!U59&lt;&gt;""),IF(②解答入力!$D59=②解答入力!U59,1,0),"")</f>
        <v/>
      </c>
      <c r="V59" s="382" t="str">
        <f>IF(AND(②解答入力!$D59&lt;&gt;"",②解答入力!V59&lt;&gt;""),IF(②解答入力!$D59=②解答入力!V59,1,0),"")</f>
        <v/>
      </c>
      <c r="W59" s="382" t="str">
        <f>IF(AND(②解答入力!$D59&lt;&gt;"",②解答入力!W59&lt;&gt;""),IF(②解答入力!$D59=②解答入力!W59,1,0),"")</f>
        <v/>
      </c>
      <c r="X59" s="382" t="str">
        <f>IF(AND(②解答入力!$D59&lt;&gt;"",②解答入力!X59&lt;&gt;""),IF(②解答入力!$D59=②解答入力!X59,1,0),"")</f>
        <v/>
      </c>
      <c r="Y59" s="382" t="str">
        <f>IF(AND(②解答入力!$D59&lt;&gt;"",②解答入力!Y59&lt;&gt;""),IF(②解答入力!$D59=②解答入力!Y59,1,0),"")</f>
        <v/>
      </c>
      <c r="Z59" s="382" t="str">
        <f>IF(AND(②解答入力!$D59&lt;&gt;"",②解答入力!Z59&lt;&gt;""),IF(②解答入力!$D59=②解答入力!Z59,1,0),"")</f>
        <v/>
      </c>
      <c r="AA59" s="382" t="str">
        <f>IF(AND(②解答入力!$D59&lt;&gt;"",②解答入力!AA59&lt;&gt;""),IF(②解答入力!$D59=②解答入力!AA59,1,0),"")</f>
        <v/>
      </c>
      <c r="AB59" s="382" t="str">
        <f>IF(AND(②解答入力!$D59&lt;&gt;"",②解答入力!AB59&lt;&gt;""),IF(②解答入力!$D59=②解答入力!AB59,1,0),"")</f>
        <v/>
      </c>
      <c r="AC59" s="382" t="str">
        <f>IF(AND(②解答入力!$D59&lt;&gt;"",②解答入力!AC59&lt;&gt;""),IF(②解答入力!$D59=②解答入力!AC59,1,0),"")</f>
        <v/>
      </c>
      <c r="AD59" s="382" t="str">
        <f>IF(AND(②解答入力!$D59&lt;&gt;"",②解答入力!AD59&lt;&gt;""),IF(②解答入力!$D59=②解答入力!AD59,1,0),"")</f>
        <v/>
      </c>
      <c r="AE59" s="382" t="str">
        <f>IF(AND(②解答入力!$D59&lt;&gt;"",②解答入力!AE59&lt;&gt;""),IF(②解答入力!$D59=②解答入力!AE59,1,0),"")</f>
        <v/>
      </c>
      <c r="AF59" s="382" t="str">
        <f>IF(AND(②解答入力!$D59&lt;&gt;"",②解答入力!AF59&lt;&gt;""),IF(②解答入力!$D59=②解答入力!AF59,1,0),"")</f>
        <v/>
      </c>
      <c r="AG59" s="382" t="str">
        <f>IF(AND(②解答入力!$D59&lt;&gt;"",②解答入力!AG59&lt;&gt;""),IF(②解答入力!$D59=②解答入力!AG59,1,0),"")</f>
        <v/>
      </c>
      <c r="AH59" s="382" t="str">
        <f>IF(AND(②解答入力!$D59&lt;&gt;"",②解答入力!AH59&lt;&gt;""),IF(②解答入力!$D59=②解答入力!AH59,1,0),"")</f>
        <v/>
      </c>
      <c r="AI59" s="382" t="str">
        <f>IF(AND(②解答入力!$D59&lt;&gt;"",②解答入力!AI59&lt;&gt;""),IF(②解答入力!$D59=②解答入力!AI59,1,0),"")</f>
        <v/>
      </c>
      <c r="AJ59" s="382" t="str">
        <f>IF(AND(②解答入力!$D59&lt;&gt;"",②解答入力!AJ59&lt;&gt;""),IF(②解答入力!$D59=②解答入力!AJ59,1,0),"")</f>
        <v/>
      </c>
      <c r="AK59" s="382" t="str">
        <f>IF(AND(②解答入力!$D59&lt;&gt;"",②解答入力!AK59&lt;&gt;""),IF(②解答入力!$D59=②解答入力!AK59,1,0),"")</f>
        <v/>
      </c>
      <c r="AL59" s="382" t="str">
        <f>IF(AND(②解答入力!$D59&lt;&gt;"",②解答入力!AL59&lt;&gt;""),IF(②解答入力!$D59=②解答入力!AL59,1,0),"")</f>
        <v/>
      </c>
      <c r="AM59" s="382" t="str">
        <f>IF(AND(②解答入力!$D59&lt;&gt;"",②解答入力!AM59&lt;&gt;""),IF(②解答入力!$D59=②解答入力!AM59,1,0),"")</f>
        <v/>
      </c>
      <c r="AN59" s="382" t="str">
        <f>IF(AND(②解答入力!$D59&lt;&gt;"",②解答入力!AN59&lt;&gt;""),IF(②解答入力!$D59=②解答入力!AN59,1,0),"")</f>
        <v/>
      </c>
      <c r="AO59" s="382" t="str">
        <f>IF(AND(②解答入力!$D59&lt;&gt;"",②解答入力!AO59&lt;&gt;""),IF(②解答入力!$D59=②解答入力!AO59,1,0),"")</f>
        <v/>
      </c>
      <c r="AP59" s="382" t="str">
        <f>IF(AND(②解答入力!$D59&lt;&gt;"",②解答入力!AP59&lt;&gt;""),IF(②解答入力!$D59=②解答入力!AP59,1,0),"")</f>
        <v/>
      </c>
      <c r="AQ59" s="382" t="str">
        <f>IF(AND(②解答入力!$D59&lt;&gt;"",②解答入力!AQ59&lt;&gt;""),IF(②解答入力!$D59=②解答入力!AQ59,1,0),"")</f>
        <v/>
      </c>
      <c r="AR59" s="408" t="str">
        <f>IF(AND(②解答入力!$D59&lt;&gt;"",②解答入力!AR59&lt;&gt;""),IF(②解答入力!$D59=②解答入力!AR59,1,0),"")</f>
        <v/>
      </c>
    </row>
    <row r="60" spans="1:44">
      <c r="A60" s="482"/>
      <c r="B60" s="482"/>
      <c r="C60" s="103">
        <v>57</v>
      </c>
      <c r="D60" s="367"/>
      <c r="E60" s="381" t="str">
        <f>IF(AND(②解答入力!$D60&lt;&gt;"",②解答入力!E60&lt;&gt;""),IF(②解答入力!$D60=②解答入力!E60,1,0),"")</f>
        <v/>
      </c>
      <c r="F60" s="382" t="str">
        <f>IF(AND(②解答入力!$D60&lt;&gt;"",②解答入力!F60&lt;&gt;""),IF(②解答入力!$D60=②解答入力!F60,1,0),"")</f>
        <v/>
      </c>
      <c r="G60" s="382" t="str">
        <f>IF(AND(②解答入力!$D60&lt;&gt;"",②解答入力!G60&lt;&gt;""),IF(②解答入力!$D60=②解答入力!G60,1,0),"")</f>
        <v/>
      </c>
      <c r="H60" s="382" t="str">
        <f>IF(AND(②解答入力!$D60&lt;&gt;"",②解答入力!H60&lt;&gt;""),IF(②解答入力!$D60=②解答入力!H60,1,0),"")</f>
        <v/>
      </c>
      <c r="I60" s="382" t="str">
        <f>IF(AND(②解答入力!$D60&lt;&gt;"",②解答入力!I60&lt;&gt;""),IF(②解答入力!$D60=②解答入力!I60,1,0),"")</f>
        <v/>
      </c>
      <c r="J60" s="382" t="str">
        <f>IF(AND(②解答入力!$D60&lt;&gt;"",②解答入力!J60&lt;&gt;""),IF(②解答入力!$D60=②解答入力!J60,1,0),"")</f>
        <v/>
      </c>
      <c r="K60" s="382" t="str">
        <f>IF(AND(②解答入力!$D60&lt;&gt;"",②解答入力!K60&lt;&gt;""),IF(②解答入力!$D60=②解答入力!K60,1,0),"")</f>
        <v/>
      </c>
      <c r="L60" s="382" t="str">
        <f>IF(AND(②解答入力!$D60&lt;&gt;"",②解答入力!L60&lt;&gt;""),IF(②解答入力!$D60=②解答入力!L60,1,0),"")</f>
        <v/>
      </c>
      <c r="M60" s="382" t="str">
        <f>IF(AND(②解答入力!$D60&lt;&gt;"",②解答入力!M60&lt;&gt;""),IF(②解答入力!$D60=②解答入力!M60,1,0),"")</f>
        <v/>
      </c>
      <c r="N60" s="382" t="str">
        <f>IF(AND(②解答入力!$D60&lt;&gt;"",②解答入力!N60&lt;&gt;""),IF(②解答入力!$D60=②解答入力!N60,1,0),"")</f>
        <v/>
      </c>
      <c r="O60" s="382" t="str">
        <f>IF(AND(②解答入力!$D60&lt;&gt;"",②解答入力!O60&lt;&gt;""),IF(②解答入力!$D60=②解答入力!O60,1,0),"")</f>
        <v/>
      </c>
      <c r="P60" s="382" t="str">
        <f>IF(AND(②解答入力!$D60&lt;&gt;"",②解答入力!P60&lt;&gt;""),IF(②解答入力!$D60=②解答入力!P60,1,0),"")</f>
        <v/>
      </c>
      <c r="Q60" s="382" t="str">
        <f>IF(AND(②解答入力!$D60&lt;&gt;"",②解答入力!Q60&lt;&gt;""),IF(②解答入力!$D60=②解答入力!Q60,1,0),"")</f>
        <v/>
      </c>
      <c r="R60" s="382" t="str">
        <f>IF(AND(②解答入力!$D60&lt;&gt;"",②解答入力!R60&lt;&gt;""),IF(②解答入力!$D60=②解答入力!R60,1,0),"")</f>
        <v/>
      </c>
      <c r="S60" s="382" t="str">
        <f>IF(AND(②解答入力!$D60&lt;&gt;"",②解答入力!S60&lt;&gt;""),IF(②解答入力!$D60=②解答入力!S60,1,0),"")</f>
        <v/>
      </c>
      <c r="T60" s="382" t="str">
        <f>IF(AND(②解答入力!$D60&lt;&gt;"",②解答入力!T60&lt;&gt;""),IF(②解答入力!$D60=②解答入力!T60,1,0),"")</f>
        <v/>
      </c>
      <c r="U60" s="382" t="str">
        <f>IF(AND(②解答入力!$D60&lt;&gt;"",②解答入力!U60&lt;&gt;""),IF(②解答入力!$D60=②解答入力!U60,1,0),"")</f>
        <v/>
      </c>
      <c r="V60" s="382" t="str">
        <f>IF(AND(②解答入力!$D60&lt;&gt;"",②解答入力!V60&lt;&gt;""),IF(②解答入力!$D60=②解答入力!V60,1,0),"")</f>
        <v/>
      </c>
      <c r="W60" s="382" t="str">
        <f>IF(AND(②解答入力!$D60&lt;&gt;"",②解答入力!W60&lt;&gt;""),IF(②解答入力!$D60=②解答入力!W60,1,0),"")</f>
        <v/>
      </c>
      <c r="X60" s="382" t="str">
        <f>IF(AND(②解答入力!$D60&lt;&gt;"",②解答入力!X60&lt;&gt;""),IF(②解答入力!$D60=②解答入力!X60,1,0),"")</f>
        <v/>
      </c>
      <c r="Y60" s="382" t="str">
        <f>IF(AND(②解答入力!$D60&lt;&gt;"",②解答入力!Y60&lt;&gt;""),IF(②解答入力!$D60=②解答入力!Y60,1,0),"")</f>
        <v/>
      </c>
      <c r="Z60" s="382" t="str">
        <f>IF(AND(②解答入力!$D60&lt;&gt;"",②解答入力!Z60&lt;&gt;""),IF(②解答入力!$D60=②解答入力!Z60,1,0),"")</f>
        <v/>
      </c>
      <c r="AA60" s="382" t="str">
        <f>IF(AND(②解答入力!$D60&lt;&gt;"",②解答入力!AA60&lt;&gt;""),IF(②解答入力!$D60=②解答入力!AA60,1,0),"")</f>
        <v/>
      </c>
      <c r="AB60" s="382" t="str">
        <f>IF(AND(②解答入力!$D60&lt;&gt;"",②解答入力!AB60&lt;&gt;""),IF(②解答入力!$D60=②解答入力!AB60,1,0),"")</f>
        <v/>
      </c>
      <c r="AC60" s="382" t="str">
        <f>IF(AND(②解答入力!$D60&lt;&gt;"",②解答入力!AC60&lt;&gt;""),IF(②解答入力!$D60=②解答入力!AC60,1,0),"")</f>
        <v/>
      </c>
      <c r="AD60" s="382" t="str">
        <f>IF(AND(②解答入力!$D60&lt;&gt;"",②解答入力!AD60&lt;&gt;""),IF(②解答入力!$D60=②解答入力!AD60,1,0),"")</f>
        <v/>
      </c>
      <c r="AE60" s="382" t="str">
        <f>IF(AND(②解答入力!$D60&lt;&gt;"",②解答入力!AE60&lt;&gt;""),IF(②解答入力!$D60=②解答入力!AE60,1,0),"")</f>
        <v/>
      </c>
      <c r="AF60" s="382" t="str">
        <f>IF(AND(②解答入力!$D60&lt;&gt;"",②解答入力!AF60&lt;&gt;""),IF(②解答入力!$D60=②解答入力!AF60,1,0),"")</f>
        <v/>
      </c>
      <c r="AG60" s="382" t="str">
        <f>IF(AND(②解答入力!$D60&lt;&gt;"",②解答入力!AG60&lt;&gt;""),IF(②解答入力!$D60=②解答入力!AG60,1,0),"")</f>
        <v/>
      </c>
      <c r="AH60" s="382" t="str">
        <f>IF(AND(②解答入力!$D60&lt;&gt;"",②解答入力!AH60&lt;&gt;""),IF(②解答入力!$D60=②解答入力!AH60,1,0),"")</f>
        <v/>
      </c>
      <c r="AI60" s="382" t="str">
        <f>IF(AND(②解答入力!$D60&lt;&gt;"",②解答入力!AI60&lt;&gt;""),IF(②解答入力!$D60=②解答入力!AI60,1,0),"")</f>
        <v/>
      </c>
      <c r="AJ60" s="382" t="str">
        <f>IF(AND(②解答入力!$D60&lt;&gt;"",②解答入力!AJ60&lt;&gt;""),IF(②解答入力!$D60=②解答入力!AJ60,1,0),"")</f>
        <v/>
      </c>
      <c r="AK60" s="382" t="str">
        <f>IF(AND(②解答入力!$D60&lt;&gt;"",②解答入力!AK60&lt;&gt;""),IF(②解答入力!$D60=②解答入力!AK60,1,0),"")</f>
        <v/>
      </c>
      <c r="AL60" s="382" t="str">
        <f>IF(AND(②解答入力!$D60&lt;&gt;"",②解答入力!AL60&lt;&gt;""),IF(②解答入力!$D60=②解答入力!AL60,1,0),"")</f>
        <v/>
      </c>
      <c r="AM60" s="382" t="str">
        <f>IF(AND(②解答入力!$D60&lt;&gt;"",②解答入力!AM60&lt;&gt;""),IF(②解答入力!$D60=②解答入力!AM60,1,0),"")</f>
        <v/>
      </c>
      <c r="AN60" s="382" t="str">
        <f>IF(AND(②解答入力!$D60&lt;&gt;"",②解答入力!AN60&lt;&gt;""),IF(②解答入力!$D60=②解答入力!AN60,1,0),"")</f>
        <v/>
      </c>
      <c r="AO60" s="382" t="str">
        <f>IF(AND(②解答入力!$D60&lt;&gt;"",②解答入力!AO60&lt;&gt;""),IF(②解答入力!$D60=②解答入力!AO60,1,0),"")</f>
        <v/>
      </c>
      <c r="AP60" s="382" t="str">
        <f>IF(AND(②解答入力!$D60&lt;&gt;"",②解答入力!AP60&lt;&gt;""),IF(②解答入力!$D60=②解答入力!AP60,1,0),"")</f>
        <v/>
      </c>
      <c r="AQ60" s="382" t="str">
        <f>IF(AND(②解答入力!$D60&lt;&gt;"",②解答入力!AQ60&lt;&gt;""),IF(②解答入力!$D60=②解答入力!AQ60,1,0),"")</f>
        <v/>
      </c>
      <c r="AR60" s="408" t="str">
        <f>IF(AND(②解答入力!$D60&lt;&gt;"",②解答入力!AR60&lt;&gt;""),IF(②解答入力!$D60=②解答入力!AR60,1,0),"")</f>
        <v/>
      </c>
    </row>
    <row r="61" spans="1:44" ht="14.25" thickBot="1">
      <c r="A61" s="482"/>
      <c r="B61" s="782"/>
      <c r="C61" s="106">
        <v>58</v>
      </c>
      <c r="D61" s="365"/>
      <c r="E61" s="379" t="str">
        <f>IF(AND(②解答入力!$D61&lt;&gt;"",②解答入力!E61&lt;&gt;""),IF(②解答入力!$D61=②解答入力!E61,1,0),"")</f>
        <v/>
      </c>
      <c r="F61" s="380" t="str">
        <f>IF(AND(②解答入力!$D61&lt;&gt;"",②解答入力!F61&lt;&gt;""),IF(②解答入力!$D61=②解答入力!F61,1,0),"")</f>
        <v/>
      </c>
      <c r="G61" s="380" t="str">
        <f>IF(AND(②解答入力!$D61&lt;&gt;"",②解答入力!G61&lt;&gt;""),IF(②解答入力!$D61=②解答入力!G61,1,0),"")</f>
        <v/>
      </c>
      <c r="H61" s="380" t="str">
        <f>IF(AND(②解答入力!$D61&lt;&gt;"",②解答入力!H61&lt;&gt;""),IF(②解答入力!$D61=②解答入力!H61,1,0),"")</f>
        <v/>
      </c>
      <c r="I61" s="380" t="str">
        <f>IF(AND(②解答入力!$D61&lt;&gt;"",②解答入力!I61&lt;&gt;""),IF(②解答入力!$D61=②解答入力!I61,1,0),"")</f>
        <v/>
      </c>
      <c r="J61" s="380" t="str">
        <f>IF(AND(②解答入力!$D61&lt;&gt;"",②解答入力!J61&lt;&gt;""),IF(②解答入力!$D61=②解答入力!J61,1,0),"")</f>
        <v/>
      </c>
      <c r="K61" s="380" t="str">
        <f>IF(AND(②解答入力!$D61&lt;&gt;"",②解答入力!K61&lt;&gt;""),IF(②解答入力!$D61=②解答入力!K61,1,0),"")</f>
        <v/>
      </c>
      <c r="L61" s="380" t="str">
        <f>IF(AND(②解答入力!$D61&lt;&gt;"",②解答入力!L61&lt;&gt;""),IF(②解答入力!$D61=②解答入力!L61,1,0),"")</f>
        <v/>
      </c>
      <c r="M61" s="380" t="str">
        <f>IF(AND(②解答入力!$D61&lt;&gt;"",②解答入力!M61&lt;&gt;""),IF(②解答入力!$D61=②解答入力!M61,1,0),"")</f>
        <v/>
      </c>
      <c r="N61" s="380" t="str">
        <f>IF(AND(②解答入力!$D61&lt;&gt;"",②解答入力!N61&lt;&gt;""),IF(②解答入力!$D61=②解答入力!N61,1,0),"")</f>
        <v/>
      </c>
      <c r="O61" s="380" t="str">
        <f>IF(AND(②解答入力!$D61&lt;&gt;"",②解答入力!O61&lt;&gt;""),IF(②解答入力!$D61=②解答入力!O61,1,0),"")</f>
        <v/>
      </c>
      <c r="P61" s="380" t="str">
        <f>IF(AND(②解答入力!$D61&lt;&gt;"",②解答入力!P61&lt;&gt;""),IF(②解答入力!$D61=②解答入力!P61,1,0),"")</f>
        <v/>
      </c>
      <c r="Q61" s="380" t="str">
        <f>IF(AND(②解答入力!$D61&lt;&gt;"",②解答入力!Q61&lt;&gt;""),IF(②解答入力!$D61=②解答入力!Q61,1,0),"")</f>
        <v/>
      </c>
      <c r="R61" s="380" t="str">
        <f>IF(AND(②解答入力!$D61&lt;&gt;"",②解答入力!R61&lt;&gt;""),IF(②解答入力!$D61=②解答入力!R61,1,0),"")</f>
        <v/>
      </c>
      <c r="S61" s="380" t="str">
        <f>IF(AND(②解答入力!$D61&lt;&gt;"",②解答入力!S61&lt;&gt;""),IF(②解答入力!$D61=②解答入力!S61,1,0),"")</f>
        <v/>
      </c>
      <c r="T61" s="380" t="str">
        <f>IF(AND(②解答入力!$D61&lt;&gt;"",②解答入力!T61&lt;&gt;""),IF(②解答入力!$D61=②解答入力!T61,1,0),"")</f>
        <v/>
      </c>
      <c r="U61" s="380" t="str">
        <f>IF(AND(②解答入力!$D61&lt;&gt;"",②解答入力!U61&lt;&gt;""),IF(②解答入力!$D61=②解答入力!U61,1,0),"")</f>
        <v/>
      </c>
      <c r="V61" s="380" t="str">
        <f>IF(AND(②解答入力!$D61&lt;&gt;"",②解答入力!V61&lt;&gt;""),IF(②解答入力!$D61=②解答入力!V61,1,0),"")</f>
        <v/>
      </c>
      <c r="W61" s="380" t="str">
        <f>IF(AND(②解答入力!$D61&lt;&gt;"",②解答入力!W61&lt;&gt;""),IF(②解答入力!$D61=②解答入力!W61,1,0),"")</f>
        <v/>
      </c>
      <c r="X61" s="380" t="str">
        <f>IF(AND(②解答入力!$D61&lt;&gt;"",②解答入力!X61&lt;&gt;""),IF(②解答入力!$D61=②解答入力!X61,1,0),"")</f>
        <v/>
      </c>
      <c r="Y61" s="380" t="str">
        <f>IF(AND(②解答入力!$D61&lt;&gt;"",②解答入力!Y61&lt;&gt;""),IF(②解答入力!$D61=②解答入力!Y61,1,0),"")</f>
        <v/>
      </c>
      <c r="Z61" s="380" t="str">
        <f>IF(AND(②解答入力!$D61&lt;&gt;"",②解答入力!Z61&lt;&gt;""),IF(②解答入力!$D61=②解答入力!Z61,1,0),"")</f>
        <v/>
      </c>
      <c r="AA61" s="380" t="str">
        <f>IF(AND(②解答入力!$D61&lt;&gt;"",②解答入力!AA61&lt;&gt;""),IF(②解答入力!$D61=②解答入力!AA61,1,0),"")</f>
        <v/>
      </c>
      <c r="AB61" s="380" t="str">
        <f>IF(AND(②解答入力!$D61&lt;&gt;"",②解答入力!AB61&lt;&gt;""),IF(②解答入力!$D61=②解答入力!AB61,1,0),"")</f>
        <v/>
      </c>
      <c r="AC61" s="380" t="str">
        <f>IF(AND(②解答入力!$D61&lt;&gt;"",②解答入力!AC61&lt;&gt;""),IF(②解答入力!$D61=②解答入力!AC61,1,0),"")</f>
        <v/>
      </c>
      <c r="AD61" s="380" t="str">
        <f>IF(AND(②解答入力!$D61&lt;&gt;"",②解答入力!AD61&lt;&gt;""),IF(②解答入力!$D61=②解答入力!AD61,1,0),"")</f>
        <v/>
      </c>
      <c r="AE61" s="380" t="str">
        <f>IF(AND(②解答入力!$D61&lt;&gt;"",②解答入力!AE61&lt;&gt;""),IF(②解答入力!$D61=②解答入力!AE61,1,0),"")</f>
        <v/>
      </c>
      <c r="AF61" s="380" t="str">
        <f>IF(AND(②解答入力!$D61&lt;&gt;"",②解答入力!AF61&lt;&gt;""),IF(②解答入力!$D61=②解答入力!AF61,1,0),"")</f>
        <v/>
      </c>
      <c r="AG61" s="380" t="str">
        <f>IF(AND(②解答入力!$D61&lt;&gt;"",②解答入力!AG61&lt;&gt;""),IF(②解答入力!$D61=②解答入力!AG61,1,0),"")</f>
        <v/>
      </c>
      <c r="AH61" s="380" t="str">
        <f>IF(AND(②解答入力!$D61&lt;&gt;"",②解答入力!AH61&lt;&gt;""),IF(②解答入力!$D61=②解答入力!AH61,1,0),"")</f>
        <v/>
      </c>
      <c r="AI61" s="380" t="str">
        <f>IF(AND(②解答入力!$D61&lt;&gt;"",②解答入力!AI61&lt;&gt;""),IF(②解答入力!$D61=②解答入力!AI61,1,0),"")</f>
        <v/>
      </c>
      <c r="AJ61" s="380" t="str">
        <f>IF(AND(②解答入力!$D61&lt;&gt;"",②解答入力!AJ61&lt;&gt;""),IF(②解答入力!$D61=②解答入力!AJ61,1,0),"")</f>
        <v/>
      </c>
      <c r="AK61" s="380" t="str">
        <f>IF(AND(②解答入力!$D61&lt;&gt;"",②解答入力!AK61&lt;&gt;""),IF(②解答入力!$D61=②解答入力!AK61,1,0),"")</f>
        <v/>
      </c>
      <c r="AL61" s="380" t="str">
        <f>IF(AND(②解答入力!$D61&lt;&gt;"",②解答入力!AL61&lt;&gt;""),IF(②解答入力!$D61=②解答入力!AL61,1,0),"")</f>
        <v/>
      </c>
      <c r="AM61" s="380" t="str">
        <f>IF(AND(②解答入力!$D61&lt;&gt;"",②解答入力!AM61&lt;&gt;""),IF(②解答入力!$D61=②解答入力!AM61,1,0),"")</f>
        <v/>
      </c>
      <c r="AN61" s="380" t="str">
        <f>IF(AND(②解答入力!$D61&lt;&gt;"",②解答入力!AN61&lt;&gt;""),IF(②解答入力!$D61=②解答入力!AN61,1,0),"")</f>
        <v/>
      </c>
      <c r="AO61" s="380" t="str">
        <f>IF(AND(②解答入力!$D61&lt;&gt;"",②解答入力!AO61&lt;&gt;""),IF(②解答入力!$D61=②解答入力!AO61,1,0),"")</f>
        <v/>
      </c>
      <c r="AP61" s="380" t="str">
        <f>IF(AND(②解答入力!$D61&lt;&gt;"",②解答入力!AP61&lt;&gt;""),IF(②解答入力!$D61=②解答入力!AP61,1,0),"")</f>
        <v/>
      </c>
      <c r="AQ61" s="380" t="str">
        <f>IF(AND(②解答入力!$D61&lt;&gt;"",②解答入力!AQ61&lt;&gt;""),IF(②解答入力!$D61=②解答入力!AQ61,1,0),"")</f>
        <v/>
      </c>
      <c r="AR61" s="407" t="str">
        <f>IF(AND(②解答入力!$D61&lt;&gt;"",②解答入力!AR61&lt;&gt;""),IF(②解答入力!$D61=②解答入力!AR61,1,0),"")</f>
        <v/>
      </c>
    </row>
    <row r="62" spans="1:44" ht="13.5" customHeight="1">
      <c r="A62" s="501"/>
      <c r="B62" s="501" t="s">
        <v>100</v>
      </c>
      <c r="C62" s="114">
        <v>59</v>
      </c>
      <c r="D62" s="366"/>
      <c r="E62" s="383" t="str">
        <f>IF(AND(②解答入力!$D62&lt;&gt;"",②解答入力!E62&lt;&gt;""),IF(②解答入力!$D62=②解答入力!E62,1,0),"")</f>
        <v/>
      </c>
      <c r="F62" s="384" t="str">
        <f>IF(AND(②解答入力!$D62&lt;&gt;"",②解答入力!F62&lt;&gt;""),IF(②解答入力!$D62=②解答入力!F62,1,0),"")</f>
        <v/>
      </c>
      <c r="G62" s="384" t="str">
        <f>IF(AND(②解答入力!$D62&lt;&gt;"",②解答入力!G62&lt;&gt;""),IF(②解答入力!$D62=②解答入力!G62,1,0),"")</f>
        <v/>
      </c>
      <c r="H62" s="384" t="str">
        <f>IF(AND(②解答入力!$D62&lt;&gt;"",②解答入力!H62&lt;&gt;""),IF(②解答入力!$D62=②解答入力!H62,1,0),"")</f>
        <v/>
      </c>
      <c r="I62" s="384" t="str">
        <f>IF(AND(②解答入力!$D62&lt;&gt;"",②解答入力!I62&lt;&gt;""),IF(②解答入力!$D62=②解答入力!I62,1,0),"")</f>
        <v/>
      </c>
      <c r="J62" s="384" t="str">
        <f>IF(AND(②解答入力!$D62&lt;&gt;"",②解答入力!J62&lt;&gt;""),IF(②解答入力!$D62=②解答入力!J62,1,0),"")</f>
        <v/>
      </c>
      <c r="K62" s="384" t="str">
        <f>IF(AND(②解答入力!$D62&lt;&gt;"",②解答入力!K62&lt;&gt;""),IF(②解答入力!$D62=②解答入力!K62,1,0),"")</f>
        <v/>
      </c>
      <c r="L62" s="384" t="str">
        <f>IF(AND(②解答入力!$D62&lt;&gt;"",②解答入力!L62&lt;&gt;""),IF(②解答入力!$D62=②解答入力!L62,1,0),"")</f>
        <v/>
      </c>
      <c r="M62" s="384" t="str">
        <f>IF(AND(②解答入力!$D62&lt;&gt;"",②解答入力!M62&lt;&gt;""),IF(②解答入力!$D62=②解答入力!M62,1,0),"")</f>
        <v/>
      </c>
      <c r="N62" s="384" t="str">
        <f>IF(AND(②解答入力!$D62&lt;&gt;"",②解答入力!N62&lt;&gt;""),IF(②解答入力!$D62=②解答入力!N62,1,0),"")</f>
        <v/>
      </c>
      <c r="O62" s="384" t="str">
        <f>IF(AND(②解答入力!$D62&lt;&gt;"",②解答入力!O62&lt;&gt;""),IF(②解答入力!$D62=②解答入力!O62,1,0),"")</f>
        <v/>
      </c>
      <c r="P62" s="384" t="str">
        <f>IF(AND(②解答入力!$D62&lt;&gt;"",②解答入力!P62&lt;&gt;""),IF(②解答入力!$D62=②解答入力!P62,1,0),"")</f>
        <v/>
      </c>
      <c r="Q62" s="384" t="str">
        <f>IF(AND(②解答入力!$D62&lt;&gt;"",②解答入力!Q62&lt;&gt;""),IF(②解答入力!$D62=②解答入力!Q62,1,0),"")</f>
        <v/>
      </c>
      <c r="R62" s="384" t="str">
        <f>IF(AND(②解答入力!$D62&lt;&gt;"",②解答入力!R62&lt;&gt;""),IF(②解答入力!$D62=②解答入力!R62,1,0),"")</f>
        <v/>
      </c>
      <c r="S62" s="384" t="str">
        <f>IF(AND(②解答入力!$D62&lt;&gt;"",②解答入力!S62&lt;&gt;""),IF(②解答入力!$D62=②解答入力!S62,1,0),"")</f>
        <v/>
      </c>
      <c r="T62" s="384" t="str">
        <f>IF(AND(②解答入力!$D62&lt;&gt;"",②解答入力!T62&lt;&gt;""),IF(②解答入力!$D62=②解答入力!T62,1,0),"")</f>
        <v/>
      </c>
      <c r="U62" s="384" t="str">
        <f>IF(AND(②解答入力!$D62&lt;&gt;"",②解答入力!U62&lt;&gt;""),IF(②解答入力!$D62=②解答入力!U62,1,0),"")</f>
        <v/>
      </c>
      <c r="V62" s="384" t="str">
        <f>IF(AND(②解答入力!$D62&lt;&gt;"",②解答入力!V62&lt;&gt;""),IF(②解答入力!$D62=②解答入力!V62,1,0),"")</f>
        <v/>
      </c>
      <c r="W62" s="384" t="str">
        <f>IF(AND(②解答入力!$D62&lt;&gt;"",②解答入力!W62&lt;&gt;""),IF(②解答入力!$D62=②解答入力!W62,1,0),"")</f>
        <v/>
      </c>
      <c r="X62" s="384" t="str">
        <f>IF(AND(②解答入力!$D62&lt;&gt;"",②解答入力!X62&lt;&gt;""),IF(②解答入力!$D62=②解答入力!X62,1,0),"")</f>
        <v/>
      </c>
      <c r="Y62" s="384" t="str">
        <f>IF(AND(②解答入力!$D62&lt;&gt;"",②解答入力!Y62&lt;&gt;""),IF(②解答入力!$D62=②解答入力!Y62,1,0),"")</f>
        <v/>
      </c>
      <c r="Z62" s="384" t="str">
        <f>IF(AND(②解答入力!$D62&lt;&gt;"",②解答入力!Z62&lt;&gt;""),IF(②解答入力!$D62=②解答入力!Z62,1,0),"")</f>
        <v/>
      </c>
      <c r="AA62" s="384" t="str">
        <f>IF(AND(②解答入力!$D62&lt;&gt;"",②解答入力!AA62&lt;&gt;""),IF(②解答入力!$D62=②解答入力!AA62,1,0),"")</f>
        <v/>
      </c>
      <c r="AB62" s="384" t="str">
        <f>IF(AND(②解答入力!$D62&lt;&gt;"",②解答入力!AB62&lt;&gt;""),IF(②解答入力!$D62=②解答入力!AB62,1,0),"")</f>
        <v/>
      </c>
      <c r="AC62" s="384" t="str">
        <f>IF(AND(②解答入力!$D62&lt;&gt;"",②解答入力!AC62&lt;&gt;""),IF(②解答入力!$D62=②解答入力!AC62,1,0),"")</f>
        <v/>
      </c>
      <c r="AD62" s="384" t="str">
        <f>IF(AND(②解答入力!$D62&lt;&gt;"",②解答入力!AD62&lt;&gt;""),IF(②解答入力!$D62=②解答入力!AD62,1,0),"")</f>
        <v/>
      </c>
      <c r="AE62" s="384" t="str">
        <f>IF(AND(②解答入力!$D62&lt;&gt;"",②解答入力!AE62&lt;&gt;""),IF(②解答入力!$D62=②解答入力!AE62,1,0),"")</f>
        <v/>
      </c>
      <c r="AF62" s="384" t="str">
        <f>IF(AND(②解答入力!$D62&lt;&gt;"",②解答入力!AF62&lt;&gt;""),IF(②解答入力!$D62=②解答入力!AF62,1,0),"")</f>
        <v/>
      </c>
      <c r="AG62" s="384" t="str">
        <f>IF(AND(②解答入力!$D62&lt;&gt;"",②解答入力!AG62&lt;&gt;""),IF(②解答入力!$D62=②解答入力!AG62,1,0),"")</f>
        <v/>
      </c>
      <c r="AH62" s="384" t="str">
        <f>IF(AND(②解答入力!$D62&lt;&gt;"",②解答入力!AH62&lt;&gt;""),IF(②解答入力!$D62=②解答入力!AH62,1,0),"")</f>
        <v/>
      </c>
      <c r="AI62" s="384" t="str">
        <f>IF(AND(②解答入力!$D62&lt;&gt;"",②解答入力!AI62&lt;&gt;""),IF(②解答入力!$D62=②解答入力!AI62,1,0),"")</f>
        <v/>
      </c>
      <c r="AJ62" s="384" t="str">
        <f>IF(AND(②解答入力!$D62&lt;&gt;"",②解答入力!AJ62&lt;&gt;""),IF(②解答入力!$D62=②解答入力!AJ62,1,0),"")</f>
        <v/>
      </c>
      <c r="AK62" s="384" t="str">
        <f>IF(AND(②解答入力!$D62&lt;&gt;"",②解答入力!AK62&lt;&gt;""),IF(②解答入力!$D62=②解答入力!AK62,1,0),"")</f>
        <v/>
      </c>
      <c r="AL62" s="384" t="str">
        <f>IF(AND(②解答入力!$D62&lt;&gt;"",②解答入力!AL62&lt;&gt;""),IF(②解答入力!$D62=②解答入力!AL62,1,0),"")</f>
        <v/>
      </c>
      <c r="AM62" s="384" t="str">
        <f>IF(AND(②解答入力!$D62&lt;&gt;"",②解答入力!AM62&lt;&gt;""),IF(②解答入力!$D62=②解答入力!AM62,1,0),"")</f>
        <v/>
      </c>
      <c r="AN62" s="384" t="str">
        <f>IF(AND(②解答入力!$D62&lt;&gt;"",②解答入力!AN62&lt;&gt;""),IF(②解答入力!$D62=②解答入力!AN62,1,0),"")</f>
        <v/>
      </c>
      <c r="AO62" s="384" t="str">
        <f>IF(AND(②解答入力!$D62&lt;&gt;"",②解答入力!AO62&lt;&gt;""),IF(②解答入力!$D62=②解答入力!AO62,1,0),"")</f>
        <v/>
      </c>
      <c r="AP62" s="384" t="str">
        <f>IF(AND(②解答入力!$D62&lt;&gt;"",②解答入力!AP62&lt;&gt;""),IF(②解答入力!$D62=②解答入力!AP62,1,0),"")</f>
        <v/>
      </c>
      <c r="AQ62" s="384" t="str">
        <f>IF(AND(②解答入力!$D62&lt;&gt;"",②解答入力!AQ62&lt;&gt;""),IF(②解答入力!$D62=②解答入力!AQ62,1,0),"")</f>
        <v/>
      </c>
      <c r="AR62" s="406" t="str">
        <f>IF(AND(②解答入力!$D62&lt;&gt;"",②解答入力!AR62&lt;&gt;""),IF(②解答入力!$D62=②解答入力!AR62,1,0),"")</f>
        <v/>
      </c>
    </row>
    <row r="63" spans="1:44">
      <c r="A63" s="482"/>
      <c r="B63" s="482"/>
      <c r="C63" s="103">
        <v>60</v>
      </c>
      <c r="D63" s="367"/>
      <c r="E63" s="385" t="str">
        <f>IF(AND(②解答入力!$D63&lt;&gt;"",②解答入力!E63&lt;&gt;""),IF(②解答入力!$D63=②解答入力!E63,1,0),"")</f>
        <v/>
      </c>
      <c r="F63" s="386" t="str">
        <f>IF(AND(②解答入力!$D63&lt;&gt;"",②解答入力!F63&lt;&gt;""),IF(②解答入力!$D63=②解答入力!F63,1,0),"")</f>
        <v/>
      </c>
      <c r="G63" s="386" t="str">
        <f>IF(AND(②解答入力!$D63&lt;&gt;"",②解答入力!G63&lt;&gt;""),IF(②解答入力!$D63=②解答入力!G63,1,0),"")</f>
        <v/>
      </c>
      <c r="H63" s="386" t="str">
        <f>IF(AND(②解答入力!$D63&lt;&gt;"",②解答入力!H63&lt;&gt;""),IF(②解答入力!$D63=②解答入力!H63,1,0),"")</f>
        <v/>
      </c>
      <c r="I63" s="386" t="str">
        <f>IF(AND(②解答入力!$D63&lt;&gt;"",②解答入力!I63&lt;&gt;""),IF(②解答入力!$D63=②解答入力!I63,1,0),"")</f>
        <v/>
      </c>
      <c r="J63" s="386" t="str">
        <f>IF(AND(②解答入力!$D63&lt;&gt;"",②解答入力!J63&lt;&gt;""),IF(②解答入力!$D63=②解答入力!J63,1,0),"")</f>
        <v/>
      </c>
      <c r="K63" s="386" t="str">
        <f>IF(AND(②解答入力!$D63&lt;&gt;"",②解答入力!K63&lt;&gt;""),IF(②解答入力!$D63=②解答入力!K63,1,0),"")</f>
        <v/>
      </c>
      <c r="L63" s="386" t="str">
        <f>IF(AND(②解答入力!$D63&lt;&gt;"",②解答入力!L63&lt;&gt;""),IF(②解答入力!$D63=②解答入力!L63,1,0),"")</f>
        <v/>
      </c>
      <c r="M63" s="386" t="str">
        <f>IF(AND(②解答入力!$D63&lt;&gt;"",②解答入力!M63&lt;&gt;""),IF(②解答入力!$D63=②解答入力!M63,1,0),"")</f>
        <v/>
      </c>
      <c r="N63" s="386" t="str">
        <f>IF(AND(②解答入力!$D63&lt;&gt;"",②解答入力!N63&lt;&gt;""),IF(②解答入力!$D63=②解答入力!N63,1,0),"")</f>
        <v/>
      </c>
      <c r="O63" s="386" t="str">
        <f>IF(AND(②解答入力!$D63&lt;&gt;"",②解答入力!O63&lt;&gt;""),IF(②解答入力!$D63=②解答入力!O63,1,0),"")</f>
        <v/>
      </c>
      <c r="P63" s="386" t="str">
        <f>IF(AND(②解答入力!$D63&lt;&gt;"",②解答入力!P63&lt;&gt;""),IF(②解答入力!$D63=②解答入力!P63,1,0),"")</f>
        <v/>
      </c>
      <c r="Q63" s="386" t="str">
        <f>IF(AND(②解答入力!$D63&lt;&gt;"",②解答入力!Q63&lt;&gt;""),IF(②解答入力!$D63=②解答入力!Q63,1,0),"")</f>
        <v/>
      </c>
      <c r="R63" s="386" t="str">
        <f>IF(AND(②解答入力!$D63&lt;&gt;"",②解答入力!R63&lt;&gt;""),IF(②解答入力!$D63=②解答入力!R63,1,0),"")</f>
        <v/>
      </c>
      <c r="S63" s="386" t="str">
        <f>IF(AND(②解答入力!$D63&lt;&gt;"",②解答入力!S63&lt;&gt;""),IF(②解答入力!$D63=②解答入力!S63,1,0),"")</f>
        <v/>
      </c>
      <c r="T63" s="386" t="str">
        <f>IF(AND(②解答入力!$D63&lt;&gt;"",②解答入力!T63&lt;&gt;""),IF(②解答入力!$D63=②解答入力!T63,1,0),"")</f>
        <v/>
      </c>
      <c r="U63" s="386" t="str">
        <f>IF(AND(②解答入力!$D63&lt;&gt;"",②解答入力!U63&lt;&gt;""),IF(②解答入力!$D63=②解答入力!U63,1,0),"")</f>
        <v/>
      </c>
      <c r="V63" s="386" t="str">
        <f>IF(AND(②解答入力!$D63&lt;&gt;"",②解答入力!V63&lt;&gt;""),IF(②解答入力!$D63=②解答入力!V63,1,0),"")</f>
        <v/>
      </c>
      <c r="W63" s="386" t="str">
        <f>IF(AND(②解答入力!$D63&lt;&gt;"",②解答入力!W63&lt;&gt;""),IF(②解答入力!$D63=②解答入力!W63,1,0),"")</f>
        <v/>
      </c>
      <c r="X63" s="386" t="str">
        <f>IF(AND(②解答入力!$D63&lt;&gt;"",②解答入力!X63&lt;&gt;""),IF(②解答入力!$D63=②解答入力!X63,1,0),"")</f>
        <v/>
      </c>
      <c r="Y63" s="386" t="str">
        <f>IF(AND(②解答入力!$D63&lt;&gt;"",②解答入力!Y63&lt;&gt;""),IF(②解答入力!$D63=②解答入力!Y63,1,0),"")</f>
        <v/>
      </c>
      <c r="Z63" s="386" t="str">
        <f>IF(AND(②解答入力!$D63&lt;&gt;"",②解答入力!Z63&lt;&gt;""),IF(②解答入力!$D63=②解答入力!Z63,1,0),"")</f>
        <v/>
      </c>
      <c r="AA63" s="386" t="str">
        <f>IF(AND(②解答入力!$D63&lt;&gt;"",②解答入力!AA63&lt;&gt;""),IF(②解答入力!$D63=②解答入力!AA63,1,0),"")</f>
        <v/>
      </c>
      <c r="AB63" s="386" t="str">
        <f>IF(AND(②解答入力!$D63&lt;&gt;"",②解答入力!AB63&lt;&gt;""),IF(②解答入力!$D63=②解答入力!AB63,1,0),"")</f>
        <v/>
      </c>
      <c r="AC63" s="386" t="str">
        <f>IF(AND(②解答入力!$D63&lt;&gt;"",②解答入力!AC63&lt;&gt;""),IF(②解答入力!$D63=②解答入力!AC63,1,0),"")</f>
        <v/>
      </c>
      <c r="AD63" s="386" t="str">
        <f>IF(AND(②解答入力!$D63&lt;&gt;"",②解答入力!AD63&lt;&gt;""),IF(②解答入力!$D63=②解答入力!AD63,1,0),"")</f>
        <v/>
      </c>
      <c r="AE63" s="386" t="str">
        <f>IF(AND(②解答入力!$D63&lt;&gt;"",②解答入力!AE63&lt;&gt;""),IF(②解答入力!$D63=②解答入力!AE63,1,0),"")</f>
        <v/>
      </c>
      <c r="AF63" s="386" t="str">
        <f>IF(AND(②解答入力!$D63&lt;&gt;"",②解答入力!AF63&lt;&gt;""),IF(②解答入力!$D63=②解答入力!AF63,1,0),"")</f>
        <v/>
      </c>
      <c r="AG63" s="386" t="str">
        <f>IF(AND(②解答入力!$D63&lt;&gt;"",②解答入力!AG63&lt;&gt;""),IF(②解答入力!$D63=②解答入力!AG63,1,0),"")</f>
        <v/>
      </c>
      <c r="AH63" s="386" t="str">
        <f>IF(AND(②解答入力!$D63&lt;&gt;"",②解答入力!AH63&lt;&gt;""),IF(②解答入力!$D63=②解答入力!AH63,1,0),"")</f>
        <v/>
      </c>
      <c r="AI63" s="386" t="str">
        <f>IF(AND(②解答入力!$D63&lt;&gt;"",②解答入力!AI63&lt;&gt;""),IF(②解答入力!$D63=②解答入力!AI63,1,0),"")</f>
        <v/>
      </c>
      <c r="AJ63" s="386" t="str">
        <f>IF(AND(②解答入力!$D63&lt;&gt;"",②解答入力!AJ63&lt;&gt;""),IF(②解答入力!$D63=②解答入力!AJ63,1,0),"")</f>
        <v/>
      </c>
      <c r="AK63" s="386" t="str">
        <f>IF(AND(②解答入力!$D63&lt;&gt;"",②解答入力!AK63&lt;&gt;""),IF(②解答入力!$D63=②解答入力!AK63,1,0),"")</f>
        <v/>
      </c>
      <c r="AL63" s="386" t="str">
        <f>IF(AND(②解答入力!$D63&lt;&gt;"",②解答入力!AL63&lt;&gt;""),IF(②解答入力!$D63=②解答入力!AL63,1,0),"")</f>
        <v/>
      </c>
      <c r="AM63" s="386" t="str">
        <f>IF(AND(②解答入力!$D63&lt;&gt;"",②解答入力!AM63&lt;&gt;""),IF(②解答入力!$D63=②解答入力!AM63,1,0),"")</f>
        <v/>
      </c>
      <c r="AN63" s="386" t="str">
        <f>IF(AND(②解答入力!$D63&lt;&gt;"",②解答入力!AN63&lt;&gt;""),IF(②解答入力!$D63=②解答入力!AN63,1,0),"")</f>
        <v/>
      </c>
      <c r="AO63" s="386" t="str">
        <f>IF(AND(②解答入力!$D63&lt;&gt;"",②解答入力!AO63&lt;&gt;""),IF(②解答入力!$D63=②解答入力!AO63,1,0),"")</f>
        <v/>
      </c>
      <c r="AP63" s="386" t="str">
        <f>IF(AND(②解答入力!$D63&lt;&gt;"",②解答入力!AP63&lt;&gt;""),IF(②解答入力!$D63=②解答入力!AP63,1,0),"")</f>
        <v/>
      </c>
      <c r="AQ63" s="386" t="str">
        <f>IF(AND(②解答入力!$D63&lt;&gt;"",②解答入力!AQ63&lt;&gt;""),IF(②解答入力!$D63=②解答入力!AQ63,1,0),"")</f>
        <v/>
      </c>
      <c r="AR63" s="408" t="str">
        <f>IF(AND(②解答入力!$D63&lt;&gt;"",②解答入力!AR63&lt;&gt;""),IF(②解答入力!$D63=②解答入力!AR63,1,0),"")</f>
        <v/>
      </c>
    </row>
    <row r="64" spans="1:44">
      <c r="A64" s="482"/>
      <c r="B64" s="482"/>
      <c r="C64" s="105">
        <v>61</v>
      </c>
      <c r="D64" s="369"/>
      <c r="E64" s="385" t="str">
        <f>IF(AND(②解答入力!$D64&lt;&gt;"",②解答入力!E64&lt;&gt;""),IF(②解答入力!$D64=②解答入力!E64,1,0),"")</f>
        <v/>
      </c>
      <c r="F64" s="386" t="str">
        <f>IF(AND(②解答入力!$D64&lt;&gt;"",②解答入力!F64&lt;&gt;""),IF(②解答入力!$D64=②解答入力!F64,1,0),"")</f>
        <v/>
      </c>
      <c r="G64" s="386" t="str">
        <f>IF(AND(②解答入力!$D64&lt;&gt;"",②解答入力!G64&lt;&gt;""),IF(②解答入力!$D64=②解答入力!G64,1,0),"")</f>
        <v/>
      </c>
      <c r="H64" s="386" t="str">
        <f>IF(AND(②解答入力!$D64&lt;&gt;"",②解答入力!H64&lt;&gt;""),IF(②解答入力!$D64=②解答入力!H64,1,0),"")</f>
        <v/>
      </c>
      <c r="I64" s="386" t="str">
        <f>IF(AND(②解答入力!$D64&lt;&gt;"",②解答入力!I64&lt;&gt;""),IF(②解答入力!$D64=②解答入力!I64,1,0),"")</f>
        <v/>
      </c>
      <c r="J64" s="386" t="str">
        <f>IF(AND(②解答入力!$D64&lt;&gt;"",②解答入力!J64&lt;&gt;""),IF(②解答入力!$D64=②解答入力!J64,1,0),"")</f>
        <v/>
      </c>
      <c r="K64" s="386" t="str">
        <f>IF(AND(②解答入力!$D64&lt;&gt;"",②解答入力!K64&lt;&gt;""),IF(②解答入力!$D64=②解答入力!K64,1,0),"")</f>
        <v/>
      </c>
      <c r="L64" s="386" t="str">
        <f>IF(AND(②解答入力!$D64&lt;&gt;"",②解答入力!L64&lt;&gt;""),IF(②解答入力!$D64=②解答入力!L64,1,0),"")</f>
        <v/>
      </c>
      <c r="M64" s="386" t="str">
        <f>IF(AND(②解答入力!$D64&lt;&gt;"",②解答入力!M64&lt;&gt;""),IF(②解答入力!$D64=②解答入力!M64,1,0),"")</f>
        <v/>
      </c>
      <c r="N64" s="386" t="str">
        <f>IF(AND(②解答入力!$D64&lt;&gt;"",②解答入力!N64&lt;&gt;""),IF(②解答入力!$D64=②解答入力!N64,1,0),"")</f>
        <v/>
      </c>
      <c r="O64" s="386" t="str">
        <f>IF(AND(②解答入力!$D64&lt;&gt;"",②解答入力!O64&lt;&gt;""),IF(②解答入力!$D64=②解答入力!O64,1,0),"")</f>
        <v/>
      </c>
      <c r="P64" s="386" t="str">
        <f>IF(AND(②解答入力!$D64&lt;&gt;"",②解答入力!P64&lt;&gt;""),IF(②解答入力!$D64=②解答入力!P64,1,0),"")</f>
        <v/>
      </c>
      <c r="Q64" s="386" t="str">
        <f>IF(AND(②解答入力!$D64&lt;&gt;"",②解答入力!Q64&lt;&gt;""),IF(②解答入力!$D64=②解答入力!Q64,1,0),"")</f>
        <v/>
      </c>
      <c r="R64" s="386" t="str">
        <f>IF(AND(②解答入力!$D64&lt;&gt;"",②解答入力!R64&lt;&gt;""),IF(②解答入力!$D64=②解答入力!R64,1,0),"")</f>
        <v/>
      </c>
      <c r="S64" s="386" t="str">
        <f>IF(AND(②解答入力!$D64&lt;&gt;"",②解答入力!S64&lt;&gt;""),IF(②解答入力!$D64=②解答入力!S64,1,0),"")</f>
        <v/>
      </c>
      <c r="T64" s="386" t="str">
        <f>IF(AND(②解答入力!$D64&lt;&gt;"",②解答入力!T64&lt;&gt;""),IF(②解答入力!$D64=②解答入力!T64,1,0),"")</f>
        <v/>
      </c>
      <c r="U64" s="386" t="str">
        <f>IF(AND(②解答入力!$D64&lt;&gt;"",②解答入力!U64&lt;&gt;""),IF(②解答入力!$D64=②解答入力!U64,1,0),"")</f>
        <v/>
      </c>
      <c r="V64" s="386" t="str">
        <f>IF(AND(②解答入力!$D64&lt;&gt;"",②解答入力!V64&lt;&gt;""),IF(②解答入力!$D64=②解答入力!V64,1,0),"")</f>
        <v/>
      </c>
      <c r="W64" s="386" t="str">
        <f>IF(AND(②解答入力!$D64&lt;&gt;"",②解答入力!W64&lt;&gt;""),IF(②解答入力!$D64=②解答入力!W64,1,0),"")</f>
        <v/>
      </c>
      <c r="X64" s="386" t="str">
        <f>IF(AND(②解答入力!$D64&lt;&gt;"",②解答入力!X64&lt;&gt;""),IF(②解答入力!$D64=②解答入力!X64,1,0),"")</f>
        <v/>
      </c>
      <c r="Y64" s="386" t="str">
        <f>IF(AND(②解答入力!$D64&lt;&gt;"",②解答入力!Y64&lt;&gt;""),IF(②解答入力!$D64=②解答入力!Y64,1,0),"")</f>
        <v/>
      </c>
      <c r="Z64" s="386" t="str">
        <f>IF(AND(②解答入力!$D64&lt;&gt;"",②解答入力!Z64&lt;&gt;""),IF(②解答入力!$D64=②解答入力!Z64,1,0),"")</f>
        <v/>
      </c>
      <c r="AA64" s="386" t="str">
        <f>IF(AND(②解答入力!$D64&lt;&gt;"",②解答入力!AA64&lt;&gt;""),IF(②解答入力!$D64=②解答入力!AA64,1,0),"")</f>
        <v/>
      </c>
      <c r="AB64" s="386" t="str">
        <f>IF(AND(②解答入力!$D64&lt;&gt;"",②解答入力!AB64&lt;&gt;""),IF(②解答入力!$D64=②解答入力!AB64,1,0),"")</f>
        <v/>
      </c>
      <c r="AC64" s="386" t="str">
        <f>IF(AND(②解答入力!$D64&lt;&gt;"",②解答入力!AC64&lt;&gt;""),IF(②解答入力!$D64=②解答入力!AC64,1,0),"")</f>
        <v/>
      </c>
      <c r="AD64" s="386" t="str">
        <f>IF(AND(②解答入力!$D64&lt;&gt;"",②解答入力!AD64&lt;&gt;""),IF(②解答入力!$D64=②解答入力!AD64,1,0),"")</f>
        <v/>
      </c>
      <c r="AE64" s="386" t="str">
        <f>IF(AND(②解答入力!$D64&lt;&gt;"",②解答入力!AE64&lt;&gt;""),IF(②解答入力!$D64=②解答入力!AE64,1,0),"")</f>
        <v/>
      </c>
      <c r="AF64" s="386" t="str">
        <f>IF(AND(②解答入力!$D64&lt;&gt;"",②解答入力!AF64&lt;&gt;""),IF(②解答入力!$D64=②解答入力!AF64,1,0),"")</f>
        <v/>
      </c>
      <c r="AG64" s="386" t="str">
        <f>IF(AND(②解答入力!$D64&lt;&gt;"",②解答入力!AG64&lt;&gt;""),IF(②解答入力!$D64=②解答入力!AG64,1,0),"")</f>
        <v/>
      </c>
      <c r="AH64" s="386" t="str">
        <f>IF(AND(②解答入力!$D64&lt;&gt;"",②解答入力!AH64&lt;&gt;""),IF(②解答入力!$D64=②解答入力!AH64,1,0),"")</f>
        <v/>
      </c>
      <c r="AI64" s="386" t="str">
        <f>IF(AND(②解答入力!$D64&lt;&gt;"",②解答入力!AI64&lt;&gt;""),IF(②解答入力!$D64=②解答入力!AI64,1,0),"")</f>
        <v/>
      </c>
      <c r="AJ64" s="386" t="str">
        <f>IF(AND(②解答入力!$D64&lt;&gt;"",②解答入力!AJ64&lt;&gt;""),IF(②解答入力!$D64=②解答入力!AJ64,1,0),"")</f>
        <v/>
      </c>
      <c r="AK64" s="386" t="str">
        <f>IF(AND(②解答入力!$D64&lt;&gt;"",②解答入力!AK64&lt;&gt;""),IF(②解答入力!$D64=②解答入力!AK64,1,0),"")</f>
        <v/>
      </c>
      <c r="AL64" s="386" t="str">
        <f>IF(AND(②解答入力!$D64&lt;&gt;"",②解答入力!AL64&lt;&gt;""),IF(②解答入力!$D64=②解答入力!AL64,1,0),"")</f>
        <v/>
      </c>
      <c r="AM64" s="386" t="str">
        <f>IF(AND(②解答入力!$D64&lt;&gt;"",②解答入力!AM64&lt;&gt;""),IF(②解答入力!$D64=②解答入力!AM64,1,0),"")</f>
        <v/>
      </c>
      <c r="AN64" s="386" t="str">
        <f>IF(AND(②解答入力!$D64&lt;&gt;"",②解答入力!AN64&lt;&gt;""),IF(②解答入力!$D64=②解答入力!AN64,1,0),"")</f>
        <v/>
      </c>
      <c r="AO64" s="386" t="str">
        <f>IF(AND(②解答入力!$D64&lt;&gt;"",②解答入力!AO64&lt;&gt;""),IF(②解答入力!$D64=②解答入力!AO64,1,0),"")</f>
        <v/>
      </c>
      <c r="AP64" s="386" t="str">
        <f>IF(AND(②解答入力!$D64&lt;&gt;"",②解答入力!AP64&lt;&gt;""),IF(②解答入力!$D64=②解答入力!AP64,1,0),"")</f>
        <v/>
      </c>
      <c r="AQ64" s="386" t="str">
        <f>IF(AND(②解答入力!$D64&lt;&gt;"",②解答入力!AQ64&lt;&gt;""),IF(②解答入力!$D64=②解答入力!AQ64,1,0),"")</f>
        <v/>
      </c>
      <c r="AR64" s="408" t="str">
        <f>IF(AND(②解答入力!$D64&lt;&gt;"",②解答入力!AR64&lt;&gt;""),IF(②解答入力!$D64=②解答入力!AR64,1,0),"")</f>
        <v/>
      </c>
    </row>
    <row r="65" spans="1:44">
      <c r="A65" s="482"/>
      <c r="B65" s="482"/>
      <c r="C65" s="103">
        <v>62</v>
      </c>
      <c r="D65" s="367"/>
      <c r="E65" s="385" t="str">
        <f>IF(AND(②解答入力!$D65&lt;&gt;"",②解答入力!E65&lt;&gt;""),IF(②解答入力!$D65=②解答入力!E65,1,0),"")</f>
        <v/>
      </c>
      <c r="F65" s="386" t="str">
        <f>IF(AND(②解答入力!$D65&lt;&gt;"",②解答入力!F65&lt;&gt;""),IF(②解答入力!$D65=②解答入力!F65,1,0),"")</f>
        <v/>
      </c>
      <c r="G65" s="386" t="str">
        <f>IF(AND(②解答入力!$D65&lt;&gt;"",②解答入力!G65&lt;&gt;""),IF(②解答入力!$D65=②解答入力!G65,1,0),"")</f>
        <v/>
      </c>
      <c r="H65" s="386" t="str">
        <f>IF(AND(②解答入力!$D65&lt;&gt;"",②解答入力!H65&lt;&gt;""),IF(②解答入力!$D65=②解答入力!H65,1,0),"")</f>
        <v/>
      </c>
      <c r="I65" s="386" t="str">
        <f>IF(AND(②解答入力!$D65&lt;&gt;"",②解答入力!I65&lt;&gt;""),IF(②解答入力!$D65=②解答入力!I65,1,0),"")</f>
        <v/>
      </c>
      <c r="J65" s="386" t="str">
        <f>IF(AND(②解答入力!$D65&lt;&gt;"",②解答入力!J65&lt;&gt;""),IF(②解答入力!$D65=②解答入力!J65,1,0),"")</f>
        <v/>
      </c>
      <c r="K65" s="386" t="str">
        <f>IF(AND(②解答入力!$D65&lt;&gt;"",②解答入力!K65&lt;&gt;""),IF(②解答入力!$D65=②解答入力!K65,1,0),"")</f>
        <v/>
      </c>
      <c r="L65" s="386" t="str">
        <f>IF(AND(②解答入力!$D65&lt;&gt;"",②解答入力!L65&lt;&gt;""),IF(②解答入力!$D65=②解答入力!L65,1,0),"")</f>
        <v/>
      </c>
      <c r="M65" s="386" t="str">
        <f>IF(AND(②解答入力!$D65&lt;&gt;"",②解答入力!M65&lt;&gt;""),IF(②解答入力!$D65=②解答入力!M65,1,0),"")</f>
        <v/>
      </c>
      <c r="N65" s="386" t="str">
        <f>IF(AND(②解答入力!$D65&lt;&gt;"",②解答入力!N65&lt;&gt;""),IF(②解答入力!$D65=②解答入力!N65,1,0),"")</f>
        <v/>
      </c>
      <c r="O65" s="386" t="str">
        <f>IF(AND(②解答入力!$D65&lt;&gt;"",②解答入力!O65&lt;&gt;""),IF(②解答入力!$D65=②解答入力!O65,1,0),"")</f>
        <v/>
      </c>
      <c r="P65" s="386" t="str">
        <f>IF(AND(②解答入力!$D65&lt;&gt;"",②解答入力!P65&lt;&gt;""),IF(②解答入力!$D65=②解答入力!P65,1,0),"")</f>
        <v/>
      </c>
      <c r="Q65" s="386" t="str">
        <f>IF(AND(②解答入力!$D65&lt;&gt;"",②解答入力!Q65&lt;&gt;""),IF(②解答入力!$D65=②解答入力!Q65,1,0),"")</f>
        <v/>
      </c>
      <c r="R65" s="386" t="str">
        <f>IF(AND(②解答入力!$D65&lt;&gt;"",②解答入力!R65&lt;&gt;""),IF(②解答入力!$D65=②解答入力!R65,1,0),"")</f>
        <v/>
      </c>
      <c r="S65" s="386" t="str">
        <f>IF(AND(②解答入力!$D65&lt;&gt;"",②解答入力!S65&lt;&gt;""),IF(②解答入力!$D65=②解答入力!S65,1,0),"")</f>
        <v/>
      </c>
      <c r="T65" s="386" t="str">
        <f>IF(AND(②解答入力!$D65&lt;&gt;"",②解答入力!T65&lt;&gt;""),IF(②解答入力!$D65=②解答入力!T65,1,0),"")</f>
        <v/>
      </c>
      <c r="U65" s="386" t="str">
        <f>IF(AND(②解答入力!$D65&lt;&gt;"",②解答入力!U65&lt;&gt;""),IF(②解答入力!$D65=②解答入力!U65,1,0),"")</f>
        <v/>
      </c>
      <c r="V65" s="386" t="str">
        <f>IF(AND(②解答入力!$D65&lt;&gt;"",②解答入力!V65&lt;&gt;""),IF(②解答入力!$D65=②解答入力!V65,1,0),"")</f>
        <v/>
      </c>
      <c r="W65" s="386" t="str">
        <f>IF(AND(②解答入力!$D65&lt;&gt;"",②解答入力!W65&lt;&gt;""),IF(②解答入力!$D65=②解答入力!W65,1,0),"")</f>
        <v/>
      </c>
      <c r="X65" s="386" t="str">
        <f>IF(AND(②解答入力!$D65&lt;&gt;"",②解答入力!X65&lt;&gt;""),IF(②解答入力!$D65=②解答入力!X65,1,0),"")</f>
        <v/>
      </c>
      <c r="Y65" s="386" t="str">
        <f>IF(AND(②解答入力!$D65&lt;&gt;"",②解答入力!Y65&lt;&gt;""),IF(②解答入力!$D65=②解答入力!Y65,1,0),"")</f>
        <v/>
      </c>
      <c r="Z65" s="386" t="str">
        <f>IF(AND(②解答入力!$D65&lt;&gt;"",②解答入力!Z65&lt;&gt;""),IF(②解答入力!$D65=②解答入力!Z65,1,0),"")</f>
        <v/>
      </c>
      <c r="AA65" s="386" t="str">
        <f>IF(AND(②解答入力!$D65&lt;&gt;"",②解答入力!AA65&lt;&gt;""),IF(②解答入力!$D65=②解答入力!AA65,1,0),"")</f>
        <v/>
      </c>
      <c r="AB65" s="386" t="str">
        <f>IF(AND(②解答入力!$D65&lt;&gt;"",②解答入力!AB65&lt;&gt;""),IF(②解答入力!$D65=②解答入力!AB65,1,0),"")</f>
        <v/>
      </c>
      <c r="AC65" s="386" t="str">
        <f>IF(AND(②解答入力!$D65&lt;&gt;"",②解答入力!AC65&lt;&gt;""),IF(②解答入力!$D65=②解答入力!AC65,1,0),"")</f>
        <v/>
      </c>
      <c r="AD65" s="386" t="str">
        <f>IF(AND(②解答入力!$D65&lt;&gt;"",②解答入力!AD65&lt;&gt;""),IF(②解答入力!$D65=②解答入力!AD65,1,0),"")</f>
        <v/>
      </c>
      <c r="AE65" s="386" t="str">
        <f>IF(AND(②解答入力!$D65&lt;&gt;"",②解答入力!AE65&lt;&gt;""),IF(②解答入力!$D65=②解答入力!AE65,1,0),"")</f>
        <v/>
      </c>
      <c r="AF65" s="386" t="str">
        <f>IF(AND(②解答入力!$D65&lt;&gt;"",②解答入力!AF65&lt;&gt;""),IF(②解答入力!$D65=②解答入力!AF65,1,0),"")</f>
        <v/>
      </c>
      <c r="AG65" s="386" t="str">
        <f>IF(AND(②解答入力!$D65&lt;&gt;"",②解答入力!AG65&lt;&gt;""),IF(②解答入力!$D65=②解答入力!AG65,1,0),"")</f>
        <v/>
      </c>
      <c r="AH65" s="386" t="str">
        <f>IF(AND(②解答入力!$D65&lt;&gt;"",②解答入力!AH65&lt;&gt;""),IF(②解答入力!$D65=②解答入力!AH65,1,0),"")</f>
        <v/>
      </c>
      <c r="AI65" s="386" t="str">
        <f>IF(AND(②解答入力!$D65&lt;&gt;"",②解答入力!AI65&lt;&gt;""),IF(②解答入力!$D65=②解答入力!AI65,1,0),"")</f>
        <v/>
      </c>
      <c r="AJ65" s="386" t="str">
        <f>IF(AND(②解答入力!$D65&lt;&gt;"",②解答入力!AJ65&lt;&gt;""),IF(②解答入力!$D65=②解答入力!AJ65,1,0),"")</f>
        <v/>
      </c>
      <c r="AK65" s="386" t="str">
        <f>IF(AND(②解答入力!$D65&lt;&gt;"",②解答入力!AK65&lt;&gt;""),IF(②解答入力!$D65=②解答入力!AK65,1,0),"")</f>
        <v/>
      </c>
      <c r="AL65" s="386" t="str">
        <f>IF(AND(②解答入力!$D65&lt;&gt;"",②解答入力!AL65&lt;&gt;""),IF(②解答入力!$D65=②解答入力!AL65,1,0),"")</f>
        <v/>
      </c>
      <c r="AM65" s="386" t="str">
        <f>IF(AND(②解答入力!$D65&lt;&gt;"",②解答入力!AM65&lt;&gt;""),IF(②解答入力!$D65=②解答入力!AM65,1,0),"")</f>
        <v/>
      </c>
      <c r="AN65" s="386" t="str">
        <f>IF(AND(②解答入力!$D65&lt;&gt;"",②解答入力!AN65&lt;&gt;""),IF(②解答入力!$D65=②解答入力!AN65,1,0),"")</f>
        <v/>
      </c>
      <c r="AO65" s="386" t="str">
        <f>IF(AND(②解答入力!$D65&lt;&gt;"",②解答入力!AO65&lt;&gt;""),IF(②解答入力!$D65=②解答入力!AO65,1,0),"")</f>
        <v/>
      </c>
      <c r="AP65" s="386" t="str">
        <f>IF(AND(②解答入力!$D65&lt;&gt;"",②解答入力!AP65&lt;&gt;""),IF(②解答入力!$D65=②解答入力!AP65,1,0),"")</f>
        <v/>
      </c>
      <c r="AQ65" s="386" t="str">
        <f>IF(AND(②解答入力!$D65&lt;&gt;"",②解答入力!AQ65&lt;&gt;""),IF(②解答入力!$D65=②解答入力!AQ65,1,0),"")</f>
        <v/>
      </c>
      <c r="AR65" s="408" t="str">
        <f>IF(AND(②解答入力!$D65&lt;&gt;"",②解答入力!AR65&lt;&gt;""),IF(②解答入力!$D65=②解答入力!AR65,1,0),"")</f>
        <v/>
      </c>
    </row>
    <row r="66" spans="1:44" ht="14.25" thickBot="1">
      <c r="A66" s="782"/>
      <c r="B66" s="782"/>
      <c r="C66" s="106">
        <v>63</v>
      </c>
      <c r="D66" s="365"/>
      <c r="E66" s="387" t="str">
        <f>IF(AND(②解答入力!$D66&lt;&gt;"",②解答入力!E66&lt;&gt;""),IF(②解答入力!$D66=②解答入力!E66,1,0),"")</f>
        <v/>
      </c>
      <c r="F66" s="388" t="str">
        <f>IF(AND(②解答入力!$D66&lt;&gt;"",②解答入力!F66&lt;&gt;""),IF(②解答入力!$D66=②解答入力!F66,1,0),"")</f>
        <v/>
      </c>
      <c r="G66" s="388" t="str">
        <f>IF(AND(②解答入力!$D66&lt;&gt;"",②解答入力!G66&lt;&gt;""),IF(②解答入力!$D66=②解答入力!G66,1,0),"")</f>
        <v/>
      </c>
      <c r="H66" s="388" t="str">
        <f>IF(AND(②解答入力!$D66&lt;&gt;"",②解答入力!H66&lt;&gt;""),IF(②解答入力!$D66=②解答入力!H66,1,0),"")</f>
        <v/>
      </c>
      <c r="I66" s="388" t="str">
        <f>IF(AND(②解答入力!$D66&lt;&gt;"",②解答入力!I66&lt;&gt;""),IF(②解答入力!$D66=②解答入力!I66,1,0),"")</f>
        <v/>
      </c>
      <c r="J66" s="388" t="str">
        <f>IF(AND(②解答入力!$D66&lt;&gt;"",②解答入力!J66&lt;&gt;""),IF(②解答入力!$D66=②解答入力!J66,1,0),"")</f>
        <v/>
      </c>
      <c r="K66" s="388" t="str">
        <f>IF(AND(②解答入力!$D66&lt;&gt;"",②解答入力!K66&lt;&gt;""),IF(②解答入力!$D66=②解答入力!K66,1,0),"")</f>
        <v/>
      </c>
      <c r="L66" s="388" t="str">
        <f>IF(AND(②解答入力!$D66&lt;&gt;"",②解答入力!L66&lt;&gt;""),IF(②解答入力!$D66=②解答入力!L66,1,0),"")</f>
        <v/>
      </c>
      <c r="M66" s="388" t="str">
        <f>IF(AND(②解答入力!$D66&lt;&gt;"",②解答入力!M66&lt;&gt;""),IF(②解答入力!$D66=②解答入力!M66,1,0),"")</f>
        <v/>
      </c>
      <c r="N66" s="388" t="str">
        <f>IF(AND(②解答入力!$D66&lt;&gt;"",②解答入力!N66&lt;&gt;""),IF(②解答入力!$D66=②解答入力!N66,1,0),"")</f>
        <v/>
      </c>
      <c r="O66" s="388" t="str">
        <f>IF(AND(②解答入力!$D66&lt;&gt;"",②解答入力!O66&lt;&gt;""),IF(②解答入力!$D66=②解答入力!O66,1,0),"")</f>
        <v/>
      </c>
      <c r="P66" s="388" t="str">
        <f>IF(AND(②解答入力!$D66&lt;&gt;"",②解答入力!P66&lt;&gt;""),IF(②解答入力!$D66=②解答入力!P66,1,0),"")</f>
        <v/>
      </c>
      <c r="Q66" s="388" t="str">
        <f>IF(AND(②解答入力!$D66&lt;&gt;"",②解答入力!Q66&lt;&gt;""),IF(②解答入力!$D66=②解答入力!Q66,1,0),"")</f>
        <v/>
      </c>
      <c r="R66" s="388" t="str">
        <f>IF(AND(②解答入力!$D66&lt;&gt;"",②解答入力!R66&lt;&gt;""),IF(②解答入力!$D66=②解答入力!R66,1,0),"")</f>
        <v/>
      </c>
      <c r="S66" s="388" t="str">
        <f>IF(AND(②解答入力!$D66&lt;&gt;"",②解答入力!S66&lt;&gt;""),IF(②解答入力!$D66=②解答入力!S66,1,0),"")</f>
        <v/>
      </c>
      <c r="T66" s="388" t="str">
        <f>IF(AND(②解答入力!$D66&lt;&gt;"",②解答入力!T66&lt;&gt;""),IF(②解答入力!$D66=②解答入力!T66,1,0),"")</f>
        <v/>
      </c>
      <c r="U66" s="388" t="str">
        <f>IF(AND(②解答入力!$D66&lt;&gt;"",②解答入力!U66&lt;&gt;""),IF(②解答入力!$D66=②解答入力!U66,1,0),"")</f>
        <v/>
      </c>
      <c r="V66" s="388" t="str">
        <f>IF(AND(②解答入力!$D66&lt;&gt;"",②解答入力!V66&lt;&gt;""),IF(②解答入力!$D66=②解答入力!V66,1,0),"")</f>
        <v/>
      </c>
      <c r="W66" s="388" t="str">
        <f>IF(AND(②解答入力!$D66&lt;&gt;"",②解答入力!W66&lt;&gt;""),IF(②解答入力!$D66=②解答入力!W66,1,0),"")</f>
        <v/>
      </c>
      <c r="X66" s="388" t="str">
        <f>IF(AND(②解答入力!$D66&lt;&gt;"",②解答入力!X66&lt;&gt;""),IF(②解答入力!$D66=②解答入力!X66,1,0),"")</f>
        <v/>
      </c>
      <c r="Y66" s="388" t="str">
        <f>IF(AND(②解答入力!$D66&lt;&gt;"",②解答入力!Y66&lt;&gt;""),IF(②解答入力!$D66=②解答入力!Y66,1,0),"")</f>
        <v/>
      </c>
      <c r="Z66" s="388" t="str">
        <f>IF(AND(②解答入力!$D66&lt;&gt;"",②解答入力!Z66&lt;&gt;""),IF(②解答入力!$D66=②解答入力!Z66,1,0),"")</f>
        <v/>
      </c>
      <c r="AA66" s="388" t="str">
        <f>IF(AND(②解答入力!$D66&lt;&gt;"",②解答入力!AA66&lt;&gt;""),IF(②解答入力!$D66=②解答入力!AA66,1,0),"")</f>
        <v/>
      </c>
      <c r="AB66" s="388" t="str">
        <f>IF(AND(②解答入力!$D66&lt;&gt;"",②解答入力!AB66&lt;&gt;""),IF(②解答入力!$D66=②解答入力!AB66,1,0),"")</f>
        <v/>
      </c>
      <c r="AC66" s="388" t="str">
        <f>IF(AND(②解答入力!$D66&lt;&gt;"",②解答入力!AC66&lt;&gt;""),IF(②解答入力!$D66=②解答入力!AC66,1,0),"")</f>
        <v/>
      </c>
      <c r="AD66" s="388" t="str">
        <f>IF(AND(②解答入力!$D66&lt;&gt;"",②解答入力!AD66&lt;&gt;""),IF(②解答入力!$D66=②解答入力!AD66,1,0),"")</f>
        <v/>
      </c>
      <c r="AE66" s="388" t="str">
        <f>IF(AND(②解答入力!$D66&lt;&gt;"",②解答入力!AE66&lt;&gt;""),IF(②解答入力!$D66=②解答入力!AE66,1,0),"")</f>
        <v/>
      </c>
      <c r="AF66" s="388" t="str">
        <f>IF(AND(②解答入力!$D66&lt;&gt;"",②解答入力!AF66&lt;&gt;""),IF(②解答入力!$D66=②解答入力!AF66,1,0),"")</f>
        <v/>
      </c>
      <c r="AG66" s="388" t="str">
        <f>IF(AND(②解答入力!$D66&lt;&gt;"",②解答入力!AG66&lt;&gt;""),IF(②解答入力!$D66=②解答入力!AG66,1,0),"")</f>
        <v/>
      </c>
      <c r="AH66" s="388" t="str">
        <f>IF(AND(②解答入力!$D66&lt;&gt;"",②解答入力!AH66&lt;&gt;""),IF(②解答入力!$D66=②解答入力!AH66,1,0),"")</f>
        <v/>
      </c>
      <c r="AI66" s="388" t="str">
        <f>IF(AND(②解答入力!$D66&lt;&gt;"",②解答入力!AI66&lt;&gt;""),IF(②解答入力!$D66=②解答入力!AI66,1,0),"")</f>
        <v/>
      </c>
      <c r="AJ66" s="388" t="str">
        <f>IF(AND(②解答入力!$D66&lt;&gt;"",②解答入力!AJ66&lt;&gt;""),IF(②解答入力!$D66=②解答入力!AJ66,1,0),"")</f>
        <v/>
      </c>
      <c r="AK66" s="388" t="str">
        <f>IF(AND(②解答入力!$D66&lt;&gt;"",②解答入力!AK66&lt;&gt;""),IF(②解答入力!$D66=②解答入力!AK66,1,0),"")</f>
        <v/>
      </c>
      <c r="AL66" s="388" t="str">
        <f>IF(AND(②解答入力!$D66&lt;&gt;"",②解答入力!AL66&lt;&gt;""),IF(②解答入力!$D66=②解答入力!AL66,1,0),"")</f>
        <v/>
      </c>
      <c r="AM66" s="388" t="str">
        <f>IF(AND(②解答入力!$D66&lt;&gt;"",②解答入力!AM66&lt;&gt;""),IF(②解答入力!$D66=②解答入力!AM66,1,0),"")</f>
        <v/>
      </c>
      <c r="AN66" s="388" t="str">
        <f>IF(AND(②解答入力!$D66&lt;&gt;"",②解答入力!AN66&lt;&gt;""),IF(②解答入力!$D66=②解答入力!AN66,1,0),"")</f>
        <v/>
      </c>
      <c r="AO66" s="388" t="str">
        <f>IF(AND(②解答入力!$D66&lt;&gt;"",②解答入力!AO66&lt;&gt;""),IF(②解答入力!$D66=②解答入力!AO66,1,0),"")</f>
        <v/>
      </c>
      <c r="AP66" s="388" t="str">
        <f>IF(AND(②解答入力!$D66&lt;&gt;"",②解答入力!AP66&lt;&gt;""),IF(②解答入力!$D66=②解答入力!AP66,1,0),"")</f>
        <v/>
      </c>
      <c r="AQ66" s="388" t="str">
        <f>IF(AND(②解答入力!$D66&lt;&gt;"",②解答入力!AQ66&lt;&gt;""),IF(②解答入力!$D66=②解答入力!AQ66,1,0),"")</f>
        <v/>
      </c>
      <c r="AR66" s="407" t="str">
        <f>IF(AND(②解答入力!$D66&lt;&gt;"",②解答入力!AR66&lt;&gt;""),IF(②解答入力!$D66=②解答入力!AR66,1,0),"")</f>
        <v/>
      </c>
    </row>
    <row r="67" spans="1:44" ht="14.25" thickBot="1">
      <c r="A67" s="363"/>
      <c r="B67" s="363"/>
      <c r="C67" s="363"/>
      <c r="D67" s="363"/>
      <c r="E67" s="389" t="s">
        <v>285</v>
      </c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409"/>
    </row>
    <row r="68" spans="1:44" ht="14.25" thickBot="1">
      <c r="A68" s="411"/>
      <c r="B68" s="411"/>
      <c r="C68" s="99"/>
      <c r="D68" s="370"/>
      <c r="E68" s="391">
        <v>1</v>
      </c>
      <c r="F68" s="392">
        <v>2</v>
      </c>
      <c r="G68" s="392">
        <v>3</v>
      </c>
      <c r="H68" s="392">
        <v>4</v>
      </c>
      <c r="I68" s="392">
        <v>5</v>
      </c>
      <c r="J68" s="392">
        <v>6</v>
      </c>
      <c r="K68" s="392">
        <v>7</v>
      </c>
      <c r="L68" s="392">
        <v>8</v>
      </c>
      <c r="M68" s="392">
        <v>9</v>
      </c>
      <c r="N68" s="392">
        <v>10</v>
      </c>
      <c r="O68" s="392">
        <v>11</v>
      </c>
      <c r="P68" s="392">
        <v>12</v>
      </c>
      <c r="Q68" s="392">
        <v>13</v>
      </c>
      <c r="R68" s="392">
        <v>14</v>
      </c>
      <c r="S68" s="392">
        <v>15</v>
      </c>
      <c r="T68" s="392">
        <v>16</v>
      </c>
      <c r="U68" s="392">
        <v>17</v>
      </c>
      <c r="V68" s="392">
        <v>18</v>
      </c>
      <c r="W68" s="392">
        <v>19</v>
      </c>
      <c r="X68" s="392">
        <v>20</v>
      </c>
      <c r="Y68" s="392">
        <v>21</v>
      </c>
      <c r="Z68" s="392">
        <v>22</v>
      </c>
      <c r="AA68" s="392">
        <v>23</v>
      </c>
      <c r="AB68" s="392">
        <v>24</v>
      </c>
      <c r="AC68" s="392">
        <v>25</v>
      </c>
      <c r="AD68" s="392">
        <v>26</v>
      </c>
      <c r="AE68" s="392">
        <v>27</v>
      </c>
      <c r="AF68" s="392">
        <v>28</v>
      </c>
      <c r="AG68" s="392">
        <v>29</v>
      </c>
      <c r="AH68" s="392">
        <v>30</v>
      </c>
      <c r="AI68" s="392">
        <v>31</v>
      </c>
      <c r="AJ68" s="392">
        <v>32</v>
      </c>
      <c r="AK68" s="392">
        <v>33</v>
      </c>
      <c r="AL68" s="392">
        <v>34</v>
      </c>
      <c r="AM68" s="392">
        <v>35</v>
      </c>
      <c r="AN68" s="392">
        <v>36</v>
      </c>
      <c r="AO68" s="392">
        <v>37</v>
      </c>
      <c r="AP68" s="392">
        <v>38</v>
      </c>
      <c r="AQ68" s="392">
        <v>39</v>
      </c>
      <c r="AR68" s="10">
        <v>40</v>
      </c>
    </row>
    <row r="69" spans="1:44" ht="23.25" thickBot="1">
      <c r="A69" s="176" t="s">
        <v>46</v>
      </c>
      <c r="B69" s="176" t="s">
        <v>47</v>
      </c>
      <c r="C69" s="99" t="s">
        <v>6</v>
      </c>
      <c r="D69" s="316" t="s">
        <v>0</v>
      </c>
      <c r="E69" s="393"/>
      <c r="F69" s="394"/>
      <c r="G69" s="394"/>
      <c r="H69" s="394"/>
      <c r="I69" s="394"/>
      <c r="J69" s="394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4"/>
      <c r="AD69" s="394"/>
      <c r="AE69" s="394"/>
      <c r="AF69" s="394"/>
      <c r="AG69" s="394"/>
      <c r="AH69" s="394"/>
      <c r="AI69" s="394"/>
      <c r="AJ69" s="394"/>
      <c r="AK69" s="394"/>
      <c r="AL69" s="394"/>
      <c r="AM69" s="394"/>
      <c r="AN69" s="394"/>
      <c r="AO69" s="394"/>
      <c r="AP69" s="394"/>
      <c r="AQ69" s="394"/>
      <c r="AR69" s="96"/>
    </row>
    <row r="70" spans="1:44" ht="13.5" customHeight="1">
      <c r="A70" s="501" t="s">
        <v>58</v>
      </c>
      <c r="B70" s="776" t="s">
        <v>66</v>
      </c>
      <c r="C70" s="114">
        <v>64</v>
      </c>
      <c r="D70" s="366"/>
      <c r="E70" s="395" t="str">
        <f>IF(AND(②解答入力!$D70&lt;&gt;"",②解答入力!E70&lt;&gt;""),IF(②解答入力!$D70=②解答入力!E70,1,0),"")</f>
        <v/>
      </c>
      <c r="F70" s="396" t="str">
        <f>IF(AND(②解答入力!$D70&lt;&gt;"",②解答入力!F70&lt;&gt;""),IF(②解答入力!$D70=②解答入力!F70,1,0),"")</f>
        <v/>
      </c>
      <c r="G70" s="396" t="str">
        <f>IF(AND(②解答入力!$D70&lt;&gt;"",②解答入力!G70&lt;&gt;""),IF(②解答入力!$D70=②解答入力!G70,1,0),"")</f>
        <v/>
      </c>
      <c r="H70" s="396" t="str">
        <f>IF(AND(②解答入力!$D70&lt;&gt;"",②解答入力!H70&lt;&gt;""),IF(②解答入力!$D70=②解答入力!H70,1,0),"")</f>
        <v/>
      </c>
      <c r="I70" s="396" t="str">
        <f>IF(AND(②解答入力!$D70&lt;&gt;"",②解答入力!I70&lt;&gt;""),IF(②解答入力!$D70=②解答入力!I70,1,0),"")</f>
        <v/>
      </c>
      <c r="J70" s="396" t="str">
        <f>IF(AND(②解答入力!$D70&lt;&gt;"",②解答入力!J70&lt;&gt;""),IF(②解答入力!$D70=②解答入力!J70,1,0),"")</f>
        <v/>
      </c>
      <c r="K70" s="396" t="str">
        <f>IF(AND(②解答入力!$D70&lt;&gt;"",②解答入力!K70&lt;&gt;""),IF(②解答入力!$D70=②解答入力!K70,1,0),"")</f>
        <v/>
      </c>
      <c r="L70" s="396" t="str">
        <f>IF(AND(②解答入力!$D70&lt;&gt;"",②解答入力!L70&lt;&gt;""),IF(②解答入力!$D70=②解答入力!L70,1,0),"")</f>
        <v/>
      </c>
      <c r="M70" s="396" t="str">
        <f>IF(AND(②解答入力!$D70&lt;&gt;"",②解答入力!M70&lt;&gt;""),IF(②解答入力!$D70=②解答入力!M70,1,0),"")</f>
        <v/>
      </c>
      <c r="N70" s="396" t="str">
        <f>IF(AND(②解答入力!$D70&lt;&gt;"",②解答入力!N70&lt;&gt;""),IF(②解答入力!$D70=②解答入力!N70,1,0),"")</f>
        <v/>
      </c>
      <c r="O70" s="396" t="str">
        <f>IF(AND(②解答入力!$D70&lt;&gt;"",②解答入力!O70&lt;&gt;""),IF(②解答入力!$D70=②解答入力!O70,1,0),"")</f>
        <v/>
      </c>
      <c r="P70" s="396" t="str">
        <f>IF(AND(②解答入力!$D70&lt;&gt;"",②解答入力!P70&lt;&gt;""),IF(②解答入力!$D70=②解答入力!P70,1,0),"")</f>
        <v/>
      </c>
      <c r="Q70" s="396" t="str">
        <f>IF(AND(②解答入力!$D70&lt;&gt;"",②解答入力!Q70&lt;&gt;""),IF(②解答入力!$D70=②解答入力!Q70,1,0),"")</f>
        <v/>
      </c>
      <c r="R70" s="396" t="str">
        <f>IF(AND(②解答入力!$D70&lt;&gt;"",②解答入力!R70&lt;&gt;""),IF(②解答入力!$D70=②解答入力!R70,1,0),"")</f>
        <v/>
      </c>
      <c r="S70" s="396" t="str">
        <f>IF(AND(②解答入力!$D70&lt;&gt;"",②解答入力!S70&lt;&gt;""),IF(②解答入力!$D70=②解答入力!S70,1,0),"")</f>
        <v/>
      </c>
      <c r="T70" s="396" t="str">
        <f>IF(AND(②解答入力!$D70&lt;&gt;"",②解答入力!T70&lt;&gt;""),IF(②解答入力!$D70=②解答入力!T70,1,0),"")</f>
        <v/>
      </c>
      <c r="U70" s="396" t="str">
        <f>IF(AND(②解答入力!$D70&lt;&gt;"",②解答入力!U70&lt;&gt;""),IF(②解答入力!$D70=②解答入力!U70,1,0),"")</f>
        <v/>
      </c>
      <c r="V70" s="396" t="str">
        <f>IF(AND(②解答入力!$D70&lt;&gt;"",②解答入力!V70&lt;&gt;""),IF(②解答入力!$D70=②解答入力!V70,1,0),"")</f>
        <v/>
      </c>
      <c r="W70" s="396" t="str">
        <f>IF(AND(②解答入力!$D70&lt;&gt;"",②解答入力!W70&lt;&gt;""),IF(②解答入力!$D70=②解答入力!W70,1,0),"")</f>
        <v/>
      </c>
      <c r="X70" s="396" t="str">
        <f>IF(AND(②解答入力!$D70&lt;&gt;"",②解答入力!X70&lt;&gt;""),IF(②解答入力!$D70=②解答入力!X70,1,0),"")</f>
        <v/>
      </c>
      <c r="Y70" s="396" t="str">
        <f>IF(AND(②解答入力!$D70&lt;&gt;"",②解答入力!Y70&lt;&gt;""),IF(②解答入力!$D70=②解答入力!Y70,1,0),"")</f>
        <v/>
      </c>
      <c r="Z70" s="396" t="str">
        <f>IF(AND(②解答入力!$D70&lt;&gt;"",②解答入力!Z70&lt;&gt;""),IF(②解答入力!$D70=②解答入力!Z70,1,0),"")</f>
        <v/>
      </c>
      <c r="AA70" s="396" t="str">
        <f>IF(AND(②解答入力!$D70&lt;&gt;"",②解答入力!AA70&lt;&gt;""),IF(②解答入力!$D70=②解答入力!AA70,1,0),"")</f>
        <v/>
      </c>
      <c r="AB70" s="396" t="str">
        <f>IF(AND(②解答入力!$D70&lt;&gt;"",②解答入力!AB70&lt;&gt;""),IF(②解答入力!$D70=②解答入力!AB70,1,0),"")</f>
        <v/>
      </c>
      <c r="AC70" s="396" t="str">
        <f>IF(AND(②解答入力!$D70&lt;&gt;"",②解答入力!AC70&lt;&gt;""),IF(②解答入力!$D70=②解答入力!AC70,1,0),"")</f>
        <v/>
      </c>
      <c r="AD70" s="396" t="str">
        <f>IF(AND(②解答入力!$D70&lt;&gt;"",②解答入力!AD70&lt;&gt;""),IF(②解答入力!$D70=②解答入力!AD70,1,0),"")</f>
        <v/>
      </c>
      <c r="AE70" s="396" t="str">
        <f>IF(AND(②解答入力!$D70&lt;&gt;"",②解答入力!AE70&lt;&gt;""),IF(②解答入力!$D70=②解答入力!AE70,1,0),"")</f>
        <v/>
      </c>
      <c r="AF70" s="396" t="str">
        <f>IF(AND(②解答入力!$D70&lt;&gt;"",②解答入力!AF70&lt;&gt;""),IF(②解答入力!$D70=②解答入力!AF70,1,0),"")</f>
        <v/>
      </c>
      <c r="AG70" s="396" t="str">
        <f>IF(AND(②解答入力!$D70&lt;&gt;"",②解答入力!AG70&lt;&gt;""),IF(②解答入力!$D70=②解答入力!AG70,1,0),"")</f>
        <v/>
      </c>
      <c r="AH70" s="396" t="str">
        <f>IF(AND(②解答入力!$D70&lt;&gt;"",②解答入力!AH70&lt;&gt;""),IF(②解答入力!$D70=②解答入力!AH70,1,0),"")</f>
        <v/>
      </c>
      <c r="AI70" s="396" t="str">
        <f>IF(AND(②解答入力!$D70&lt;&gt;"",②解答入力!AI70&lt;&gt;""),IF(②解答入力!$D70=②解答入力!AI70,1,0),"")</f>
        <v/>
      </c>
      <c r="AJ70" s="396" t="str">
        <f>IF(AND(②解答入力!$D70&lt;&gt;"",②解答入力!AJ70&lt;&gt;""),IF(②解答入力!$D70=②解答入力!AJ70,1,0),"")</f>
        <v/>
      </c>
      <c r="AK70" s="396" t="str">
        <f>IF(AND(②解答入力!$D70&lt;&gt;"",②解答入力!AK70&lt;&gt;""),IF(②解答入力!$D70=②解答入力!AK70,1,0),"")</f>
        <v/>
      </c>
      <c r="AL70" s="396" t="str">
        <f>IF(AND(②解答入力!$D70&lt;&gt;"",②解答入力!AL70&lt;&gt;""),IF(②解答入力!$D70=②解答入力!AL70,1,0),"")</f>
        <v/>
      </c>
      <c r="AM70" s="396" t="str">
        <f>IF(AND(②解答入力!$D70&lt;&gt;"",②解答入力!AM70&lt;&gt;""),IF(②解答入力!$D70=②解答入力!AM70,1,0),"")</f>
        <v/>
      </c>
      <c r="AN70" s="396" t="str">
        <f>IF(AND(②解答入力!$D70&lt;&gt;"",②解答入力!AN70&lt;&gt;""),IF(②解答入力!$D70=②解答入力!AN70,1,0),"")</f>
        <v/>
      </c>
      <c r="AO70" s="396" t="str">
        <f>IF(AND(②解答入力!$D70&lt;&gt;"",②解答入力!AO70&lt;&gt;""),IF(②解答入力!$D70=②解答入力!AO70,1,0),"")</f>
        <v/>
      </c>
      <c r="AP70" s="396" t="str">
        <f>IF(AND(②解答入力!$D70&lt;&gt;"",②解答入力!AP70&lt;&gt;""),IF(②解答入力!$D70=②解答入力!AP70,1,0),"")</f>
        <v/>
      </c>
      <c r="AQ70" s="396" t="str">
        <f>IF(AND(②解答入力!$D70&lt;&gt;"",②解答入力!AQ70&lt;&gt;""),IF(②解答入力!$D70=②解答入力!AQ70,1,0),"")</f>
        <v/>
      </c>
      <c r="AR70" s="406" t="str">
        <f>IF(AND(②解答入力!$D70&lt;&gt;"",②解答入力!AR70&lt;&gt;""),IF(②解答入力!$D70=②解答入力!AR70,1,0),"")</f>
        <v/>
      </c>
    </row>
    <row r="71" spans="1:44">
      <c r="A71" s="482"/>
      <c r="B71" s="777"/>
      <c r="C71" s="103">
        <v>65</v>
      </c>
      <c r="D71" s="367"/>
      <c r="E71" s="397" t="str">
        <f>IF(AND(②解答入力!$D71&lt;&gt;"",②解答入力!E71&lt;&gt;""),IF(②解答入力!$D71=②解答入力!E71,1,0),"")</f>
        <v/>
      </c>
      <c r="F71" s="398" t="str">
        <f>IF(AND(②解答入力!$D71&lt;&gt;"",②解答入力!F71&lt;&gt;""),IF(②解答入力!$D71=②解答入力!F71,1,0),"")</f>
        <v/>
      </c>
      <c r="G71" s="398" t="str">
        <f>IF(AND(②解答入力!$D71&lt;&gt;"",②解答入力!G71&lt;&gt;""),IF(②解答入力!$D71=②解答入力!G71,1,0),"")</f>
        <v/>
      </c>
      <c r="H71" s="398" t="str">
        <f>IF(AND(②解答入力!$D71&lt;&gt;"",②解答入力!H71&lt;&gt;""),IF(②解答入力!$D71=②解答入力!H71,1,0),"")</f>
        <v/>
      </c>
      <c r="I71" s="398" t="str">
        <f>IF(AND(②解答入力!$D71&lt;&gt;"",②解答入力!I71&lt;&gt;""),IF(②解答入力!$D71=②解答入力!I71,1,0),"")</f>
        <v/>
      </c>
      <c r="J71" s="398" t="str">
        <f>IF(AND(②解答入力!$D71&lt;&gt;"",②解答入力!J71&lt;&gt;""),IF(②解答入力!$D71=②解答入力!J71,1,0),"")</f>
        <v/>
      </c>
      <c r="K71" s="398" t="str">
        <f>IF(AND(②解答入力!$D71&lt;&gt;"",②解答入力!K71&lt;&gt;""),IF(②解答入力!$D71=②解答入力!K71,1,0),"")</f>
        <v/>
      </c>
      <c r="L71" s="398" t="str">
        <f>IF(AND(②解答入力!$D71&lt;&gt;"",②解答入力!L71&lt;&gt;""),IF(②解答入力!$D71=②解答入力!L71,1,0),"")</f>
        <v/>
      </c>
      <c r="M71" s="398" t="str">
        <f>IF(AND(②解答入力!$D71&lt;&gt;"",②解答入力!M71&lt;&gt;""),IF(②解答入力!$D71=②解答入力!M71,1,0),"")</f>
        <v/>
      </c>
      <c r="N71" s="398" t="str">
        <f>IF(AND(②解答入力!$D71&lt;&gt;"",②解答入力!N71&lt;&gt;""),IF(②解答入力!$D71=②解答入力!N71,1,0),"")</f>
        <v/>
      </c>
      <c r="O71" s="398" t="str">
        <f>IF(AND(②解答入力!$D71&lt;&gt;"",②解答入力!O71&lt;&gt;""),IF(②解答入力!$D71=②解答入力!O71,1,0),"")</f>
        <v/>
      </c>
      <c r="P71" s="398" t="str">
        <f>IF(AND(②解答入力!$D71&lt;&gt;"",②解答入力!P71&lt;&gt;""),IF(②解答入力!$D71=②解答入力!P71,1,0),"")</f>
        <v/>
      </c>
      <c r="Q71" s="398" t="str">
        <f>IF(AND(②解答入力!$D71&lt;&gt;"",②解答入力!Q71&lt;&gt;""),IF(②解答入力!$D71=②解答入力!Q71,1,0),"")</f>
        <v/>
      </c>
      <c r="R71" s="398" t="str">
        <f>IF(AND(②解答入力!$D71&lt;&gt;"",②解答入力!R71&lt;&gt;""),IF(②解答入力!$D71=②解答入力!R71,1,0),"")</f>
        <v/>
      </c>
      <c r="S71" s="398" t="str">
        <f>IF(AND(②解答入力!$D71&lt;&gt;"",②解答入力!S71&lt;&gt;""),IF(②解答入力!$D71=②解答入力!S71,1,0),"")</f>
        <v/>
      </c>
      <c r="T71" s="398" t="str">
        <f>IF(AND(②解答入力!$D71&lt;&gt;"",②解答入力!T71&lt;&gt;""),IF(②解答入力!$D71=②解答入力!T71,1,0),"")</f>
        <v/>
      </c>
      <c r="U71" s="398" t="str">
        <f>IF(AND(②解答入力!$D71&lt;&gt;"",②解答入力!U71&lt;&gt;""),IF(②解答入力!$D71=②解答入力!U71,1,0),"")</f>
        <v/>
      </c>
      <c r="V71" s="398" t="str">
        <f>IF(AND(②解答入力!$D71&lt;&gt;"",②解答入力!V71&lt;&gt;""),IF(②解答入力!$D71=②解答入力!V71,1,0),"")</f>
        <v/>
      </c>
      <c r="W71" s="398" t="str">
        <f>IF(AND(②解答入力!$D71&lt;&gt;"",②解答入力!W71&lt;&gt;""),IF(②解答入力!$D71=②解答入力!W71,1,0),"")</f>
        <v/>
      </c>
      <c r="X71" s="398" t="str">
        <f>IF(AND(②解答入力!$D71&lt;&gt;"",②解答入力!X71&lt;&gt;""),IF(②解答入力!$D71=②解答入力!X71,1,0),"")</f>
        <v/>
      </c>
      <c r="Y71" s="398" t="str">
        <f>IF(AND(②解答入力!$D71&lt;&gt;"",②解答入力!Y71&lt;&gt;""),IF(②解答入力!$D71=②解答入力!Y71,1,0),"")</f>
        <v/>
      </c>
      <c r="Z71" s="398" t="str">
        <f>IF(AND(②解答入力!$D71&lt;&gt;"",②解答入力!Z71&lt;&gt;""),IF(②解答入力!$D71=②解答入力!Z71,1,0),"")</f>
        <v/>
      </c>
      <c r="AA71" s="398" t="str">
        <f>IF(AND(②解答入力!$D71&lt;&gt;"",②解答入力!AA71&lt;&gt;""),IF(②解答入力!$D71=②解答入力!AA71,1,0),"")</f>
        <v/>
      </c>
      <c r="AB71" s="398" t="str">
        <f>IF(AND(②解答入力!$D71&lt;&gt;"",②解答入力!AB71&lt;&gt;""),IF(②解答入力!$D71=②解答入力!AB71,1,0),"")</f>
        <v/>
      </c>
      <c r="AC71" s="398" t="str">
        <f>IF(AND(②解答入力!$D71&lt;&gt;"",②解答入力!AC71&lt;&gt;""),IF(②解答入力!$D71=②解答入力!AC71,1,0),"")</f>
        <v/>
      </c>
      <c r="AD71" s="398" t="str">
        <f>IF(AND(②解答入力!$D71&lt;&gt;"",②解答入力!AD71&lt;&gt;""),IF(②解答入力!$D71=②解答入力!AD71,1,0),"")</f>
        <v/>
      </c>
      <c r="AE71" s="398" t="str">
        <f>IF(AND(②解答入力!$D71&lt;&gt;"",②解答入力!AE71&lt;&gt;""),IF(②解答入力!$D71=②解答入力!AE71,1,0),"")</f>
        <v/>
      </c>
      <c r="AF71" s="398" t="str">
        <f>IF(AND(②解答入力!$D71&lt;&gt;"",②解答入力!AF71&lt;&gt;""),IF(②解答入力!$D71=②解答入力!AF71,1,0),"")</f>
        <v/>
      </c>
      <c r="AG71" s="398" t="str">
        <f>IF(AND(②解答入力!$D71&lt;&gt;"",②解答入力!AG71&lt;&gt;""),IF(②解答入力!$D71=②解答入力!AG71,1,0),"")</f>
        <v/>
      </c>
      <c r="AH71" s="398" t="str">
        <f>IF(AND(②解答入力!$D71&lt;&gt;"",②解答入力!AH71&lt;&gt;""),IF(②解答入力!$D71=②解答入力!AH71,1,0),"")</f>
        <v/>
      </c>
      <c r="AI71" s="398" t="str">
        <f>IF(AND(②解答入力!$D71&lt;&gt;"",②解答入力!AI71&lt;&gt;""),IF(②解答入力!$D71=②解答入力!AI71,1,0),"")</f>
        <v/>
      </c>
      <c r="AJ71" s="398" t="str">
        <f>IF(AND(②解答入力!$D71&lt;&gt;"",②解答入力!AJ71&lt;&gt;""),IF(②解答入力!$D71=②解答入力!AJ71,1,0),"")</f>
        <v/>
      </c>
      <c r="AK71" s="398" t="str">
        <f>IF(AND(②解答入力!$D71&lt;&gt;"",②解答入力!AK71&lt;&gt;""),IF(②解答入力!$D71=②解答入力!AK71,1,0),"")</f>
        <v/>
      </c>
      <c r="AL71" s="398" t="str">
        <f>IF(AND(②解答入力!$D71&lt;&gt;"",②解答入力!AL71&lt;&gt;""),IF(②解答入力!$D71=②解答入力!AL71,1,0),"")</f>
        <v/>
      </c>
      <c r="AM71" s="398" t="str">
        <f>IF(AND(②解答入力!$D71&lt;&gt;"",②解答入力!AM71&lt;&gt;""),IF(②解答入力!$D71=②解答入力!AM71,1,0),"")</f>
        <v/>
      </c>
      <c r="AN71" s="398" t="str">
        <f>IF(AND(②解答入力!$D71&lt;&gt;"",②解答入力!AN71&lt;&gt;""),IF(②解答入力!$D71=②解答入力!AN71,1,0),"")</f>
        <v/>
      </c>
      <c r="AO71" s="398" t="str">
        <f>IF(AND(②解答入力!$D71&lt;&gt;"",②解答入力!AO71&lt;&gt;""),IF(②解答入力!$D71=②解答入力!AO71,1,0),"")</f>
        <v/>
      </c>
      <c r="AP71" s="398" t="str">
        <f>IF(AND(②解答入力!$D71&lt;&gt;"",②解答入力!AP71&lt;&gt;""),IF(②解答入力!$D71=②解答入力!AP71,1,0),"")</f>
        <v/>
      </c>
      <c r="AQ71" s="398" t="str">
        <f>IF(AND(②解答入力!$D71&lt;&gt;"",②解答入力!AQ71&lt;&gt;""),IF(②解答入力!$D71=②解答入力!AQ71,1,0),"")</f>
        <v/>
      </c>
      <c r="AR71" s="408" t="str">
        <f>IF(AND(②解答入力!$D71&lt;&gt;"",②解答入力!AR71&lt;&gt;""),IF(②解答入力!$D71=②解答入力!AR71,1,0),"")</f>
        <v/>
      </c>
    </row>
    <row r="72" spans="1:44">
      <c r="A72" s="482"/>
      <c r="B72" s="777"/>
      <c r="C72" s="103">
        <v>66</v>
      </c>
      <c r="D72" s="367"/>
      <c r="E72" s="397" t="str">
        <f>IF(AND(②解答入力!$D72&lt;&gt;"",②解答入力!E72&lt;&gt;""),IF(②解答入力!$D72=②解答入力!E72,1,0),"")</f>
        <v/>
      </c>
      <c r="F72" s="398" t="str">
        <f>IF(AND(②解答入力!$D72&lt;&gt;"",②解答入力!F72&lt;&gt;""),IF(②解答入力!$D72=②解答入力!F72,1,0),"")</f>
        <v/>
      </c>
      <c r="G72" s="398" t="str">
        <f>IF(AND(②解答入力!$D72&lt;&gt;"",②解答入力!G72&lt;&gt;""),IF(②解答入力!$D72=②解答入力!G72,1,0),"")</f>
        <v/>
      </c>
      <c r="H72" s="398" t="str">
        <f>IF(AND(②解答入力!$D72&lt;&gt;"",②解答入力!H72&lt;&gt;""),IF(②解答入力!$D72=②解答入力!H72,1,0),"")</f>
        <v/>
      </c>
      <c r="I72" s="398" t="str">
        <f>IF(AND(②解答入力!$D72&lt;&gt;"",②解答入力!I72&lt;&gt;""),IF(②解答入力!$D72=②解答入力!I72,1,0),"")</f>
        <v/>
      </c>
      <c r="J72" s="398" t="str">
        <f>IF(AND(②解答入力!$D72&lt;&gt;"",②解答入力!J72&lt;&gt;""),IF(②解答入力!$D72=②解答入力!J72,1,0),"")</f>
        <v/>
      </c>
      <c r="K72" s="398" t="str">
        <f>IF(AND(②解答入力!$D72&lt;&gt;"",②解答入力!K72&lt;&gt;""),IF(②解答入力!$D72=②解答入力!K72,1,0),"")</f>
        <v/>
      </c>
      <c r="L72" s="398" t="str">
        <f>IF(AND(②解答入力!$D72&lt;&gt;"",②解答入力!L72&lt;&gt;""),IF(②解答入力!$D72=②解答入力!L72,1,0),"")</f>
        <v/>
      </c>
      <c r="M72" s="398" t="str">
        <f>IF(AND(②解答入力!$D72&lt;&gt;"",②解答入力!M72&lt;&gt;""),IF(②解答入力!$D72=②解答入力!M72,1,0),"")</f>
        <v/>
      </c>
      <c r="N72" s="398" t="str">
        <f>IF(AND(②解答入力!$D72&lt;&gt;"",②解答入力!N72&lt;&gt;""),IF(②解答入力!$D72=②解答入力!N72,1,0),"")</f>
        <v/>
      </c>
      <c r="O72" s="398" t="str">
        <f>IF(AND(②解答入力!$D72&lt;&gt;"",②解答入力!O72&lt;&gt;""),IF(②解答入力!$D72=②解答入力!O72,1,0),"")</f>
        <v/>
      </c>
      <c r="P72" s="398" t="str">
        <f>IF(AND(②解答入力!$D72&lt;&gt;"",②解答入力!P72&lt;&gt;""),IF(②解答入力!$D72=②解答入力!P72,1,0),"")</f>
        <v/>
      </c>
      <c r="Q72" s="398" t="str">
        <f>IF(AND(②解答入力!$D72&lt;&gt;"",②解答入力!Q72&lt;&gt;""),IF(②解答入力!$D72=②解答入力!Q72,1,0),"")</f>
        <v/>
      </c>
      <c r="R72" s="398" t="str">
        <f>IF(AND(②解答入力!$D72&lt;&gt;"",②解答入力!R72&lt;&gt;""),IF(②解答入力!$D72=②解答入力!R72,1,0),"")</f>
        <v/>
      </c>
      <c r="S72" s="398" t="str">
        <f>IF(AND(②解答入力!$D72&lt;&gt;"",②解答入力!S72&lt;&gt;""),IF(②解答入力!$D72=②解答入力!S72,1,0),"")</f>
        <v/>
      </c>
      <c r="T72" s="398" t="str">
        <f>IF(AND(②解答入力!$D72&lt;&gt;"",②解答入力!T72&lt;&gt;""),IF(②解答入力!$D72=②解答入力!T72,1,0),"")</f>
        <v/>
      </c>
      <c r="U72" s="398" t="str">
        <f>IF(AND(②解答入力!$D72&lt;&gt;"",②解答入力!U72&lt;&gt;""),IF(②解答入力!$D72=②解答入力!U72,1,0),"")</f>
        <v/>
      </c>
      <c r="V72" s="398" t="str">
        <f>IF(AND(②解答入力!$D72&lt;&gt;"",②解答入力!V72&lt;&gt;""),IF(②解答入力!$D72=②解答入力!V72,1,0),"")</f>
        <v/>
      </c>
      <c r="W72" s="398" t="str">
        <f>IF(AND(②解答入力!$D72&lt;&gt;"",②解答入力!W72&lt;&gt;""),IF(②解答入力!$D72=②解答入力!W72,1,0),"")</f>
        <v/>
      </c>
      <c r="X72" s="398" t="str">
        <f>IF(AND(②解答入力!$D72&lt;&gt;"",②解答入力!X72&lt;&gt;""),IF(②解答入力!$D72=②解答入力!X72,1,0),"")</f>
        <v/>
      </c>
      <c r="Y72" s="398" t="str">
        <f>IF(AND(②解答入力!$D72&lt;&gt;"",②解答入力!Y72&lt;&gt;""),IF(②解答入力!$D72=②解答入力!Y72,1,0),"")</f>
        <v/>
      </c>
      <c r="Z72" s="398" t="str">
        <f>IF(AND(②解答入力!$D72&lt;&gt;"",②解答入力!Z72&lt;&gt;""),IF(②解答入力!$D72=②解答入力!Z72,1,0),"")</f>
        <v/>
      </c>
      <c r="AA72" s="398" t="str">
        <f>IF(AND(②解答入力!$D72&lt;&gt;"",②解答入力!AA72&lt;&gt;""),IF(②解答入力!$D72=②解答入力!AA72,1,0),"")</f>
        <v/>
      </c>
      <c r="AB72" s="398" t="str">
        <f>IF(AND(②解答入力!$D72&lt;&gt;"",②解答入力!AB72&lt;&gt;""),IF(②解答入力!$D72=②解答入力!AB72,1,0),"")</f>
        <v/>
      </c>
      <c r="AC72" s="398" t="str">
        <f>IF(AND(②解答入力!$D72&lt;&gt;"",②解答入力!AC72&lt;&gt;""),IF(②解答入力!$D72=②解答入力!AC72,1,0),"")</f>
        <v/>
      </c>
      <c r="AD72" s="398" t="str">
        <f>IF(AND(②解答入力!$D72&lt;&gt;"",②解答入力!AD72&lt;&gt;""),IF(②解答入力!$D72=②解答入力!AD72,1,0),"")</f>
        <v/>
      </c>
      <c r="AE72" s="398" t="str">
        <f>IF(AND(②解答入力!$D72&lt;&gt;"",②解答入力!AE72&lt;&gt;""),IF(②解答入力!$D72=②解答入力!AE72,1,0),"")</f>
        <v/>
      </c>
      <c r="AF72" s="398" t="str">
        <f>IF(AND(②解答入力!$D72&lt;&gt;"",②解答入力!AF72&lt;&gt;""),IF(②解答入力!$D72=②解答入力!AF72,1,0),"")</f>
        <v/>
      </c>
      <c r="AG72" s="398" t="str">
        <f>IF(AND(②解答入力!$D72&lt;&gt;"",②解答入力!AG72&lt;&gt;""),IF(②解答入力!$D72=②解答入力!AG72,1,0),"")</f>
        <v/>
      </c>
      <c r="AH72" s="398" t="str">
        <f>IF(AND(②解答入力!$D72&lt;&gt;"",②解答入力!AH72&lt;&gt;""),IF(②解答入力!$D72=②解答入力!AH72,1,0),"")</f>
        <v/>
      </c>
      <c r="AI72" s="398" t="str">
        <f>IF(AND(②解答入力!$D72&lt;&gt;"",②解答入力!AI72&lt;&gt;""),IF(②解答入力!$D72=②解答入力!AI72,1,0),"")</f>
        <v/>
      </c>
      <c r="AJ72" s="398" t="str">
        <f>IF(AND(②解答入力!$D72&lt;&gt;"",②解答入力!AJ72&lt;&gt;""),IF(②解答入力!$D72=②解答入力!AJ72,1,0),"")</f>
        <v/>
      </c>
      <c r="AK72" s="398" t="str">
        <f>IF(AND(②解答入力!$D72&lt;&gt;"",②解答入力!AK72&lt;&gt;""),IF(②解答入力!$D72=②解答入力!AK72,1,0),"")</f>
        <v/>
      </c>
      <c r="AL72" s="398" t="str">
        <f>IF(AND(②解答入力!$D72&lt;&gt;"",②解答入力!AL72&lt;&gt;""),IF(②解答入力!$D72=②解答入力!AL72,1,0),"")</f>
        <v/>
      </c>
      <c r="AM72" s="398" t="str">
        <f>IF(AND(②解答入力!$D72&lt;&gt;"",②解答入力!AM72&lt;&gt;""),IF(②解答入力!$D72=②解答入力!AM72,1,0),"")</f>
        <v/>
      </c>
      <c r="AN72" s="398" t="str">
        <f>IF(AND(②解答入力!$D72&lt;&gt;"",②解答入力!AN72&lt;&gt;""),IF(②解答入力!$D72=②解答入力!AN72,1,0),"")</f>
        <v/>
      </c>
      <c r="AO72" s="398" t="str">
        <f>IF(AND(②解答入力!$D72&lt;&gt;"",②解答入力!AO72&lt;&gt;""),IF(②解答入力!$D72=②解答入力!AO72,1,0),"")</f>
        <v/>
      </c>
      <c r="AP72" s="398" t="str">
        <f>IF(AND(②解答入力!$D72&lt;&gt;"",②解答入力!AP72&lt;&gt;""),IF(②解答入力!$D72=②解答入力!AP72,1,0),"")</f>
        <v/>
      </c>
      <c r="AQ72" s="398" t="str">
        <f>IF(AND(②解答入力!$D72&lt;&gt;"",②解答入力!AQ72&lt;&gt;""),IF(②解答入力!$D72=②解答入力!AQ72,1,0),"")</f>
        <v/>
      </c>
      <c r="AR72" s="408" t="str">
        <f>IF(AND(②解答入力!$D72&lt;&gt;"",②解答入力!AR72&lt;&gt;""),IF(②解答入力!$D72=②解答入力!AR72,1,0),"")</f>
        <v/>
      </c>
    </row>
    <row r="73" spans="1:44">
      <c r="A73" s="482"/>
      <c r="B73" s="777"/>
      <c r="C73" s="103">
        <v>67</v>
      </c>
      <c r="D73" s="367"/>
      <c r="E73" s="397" t="str">
        <f>IF(AND(②解答入力!$D73&lt;&gt;"",②解答入力!E73&lt;&gt;""),IF(②解答入力!$D73=②解答入力!E73,1,0),"")</f>
        <v/>
      </c>
      <c r="F73" s="398" t="str">
        <f>IF(AND(②解答入力!$D73&lt;&gt;"",②解答入力!F73&lt;&gt;""),IF(②解答入力!$D73=②解答入力!F73,1,0),"")</f>
        <v/>
      </c>
      <c r="G73" s="398" t="str">
        <f>IF(AND(②解答入力!$D73&lt;&gt;"",②解答入力!G73&lt;&gt;""),IF(②解答入力!$D73=②解答入力!G73,1,0),"")</f>
        <v/>
      </c>
      <c r="H73" s="398" t="str">
        <f>IF(AND(②解答入力!$D73&lt;&gt;"",②解答入力!H73&lt;&gt;""),IF(②解答入力!$D73=②解答入力!H73,1,0),"")</f>
        <v/>
      </c>
      <c r="I73" s="398" t="str">
        <f>IF(AND(②解答入力!$D73&lt;&gt;"",②解答入力!I73&lt;&gt;""),IF(②解答入力!$D73=②解答入力!I73,1,0),"")</f>
        <v/>
      </c>
      <c r="J73" s="398" t="str">
        <f>IF(AND(②解答入力!$D73&lt;&gt;"",②解答入力!J73&lt;&gt;""),IF(②解答入力!$D73=②解答入力!J73,1,0),"")</f>
        <v/>
      </c>
      <c r="K73" s="398" t="str">
        <f>IF(AND(②解答入力!$D73&lt;&gt;"",②解答入力!K73&lt;&gt;""),IF(②解答入力!$D73=②解答入力!K73,1,0),"")</f>
        <v/>
      </c>
      <c r="L73" s="398" t="str">
        <f>IF(AND(②解答入力!$D73&lt;&gt;"",②解答入力!L73&lt;&gt;""),IF(②解答入力!$D73=②解答入力!L73,1,0),"")</f>
        <v/>
      </c>
      <c r="M73" s="398" t="str">
        <f>IF(AND(②解答入力!$D73&lt;&gt;"",②解答入力!M73&lt;&gt;""),IF(②解答入力!$D73=②解答入力!M73,1,0),"")</f>
        <v/>
      </c>
      <c r="N73" s="398" t="str">
        <f>IF(AND(②解答入力!$D73&lt;&gt;"",②解答入力!N73&lt;&gt;""),IF(②解答入力!$D73=②解答入力!N73,1,0),"")</f>
        <v/>
      </c>
      <c r="O73" s="398" t="str">
        <f>IF(AND(②解答入力!$D73&lt;&gt;"",②解答入力!O73&lt;&gt;""),IF(②解答入力!$D73=②解答入力!O73,1,0),"")</f>
        <v/>
      </c>
      <c r="P73" s="398" t="str">
        <f>IF(AND(②解答入力!$D73&lt;&gt;"",②解答入力!P73&lt;&gt;""),IF(②解答入力!$D73=②解答入力!P73,1,0),"")</f>
        <v/>
      </c>
      <c r="Q73" s="398" t="str">
        <f>IF(AND(②解答入力!$D73&lt;&gt;"",②解答入力!Q73&lt;&gt;""),IF(②解答入力!$D73=②解答入力!Q73,1,0),"")</f>
        <v/>
      </c>
      <c r="R73" s="398" t="str">
        <f>IF(AND(②解答入力!$D73&lt;&gt;"",②解答入力!R73&lt;&gt;""),IF(②解答入力!$D73=②解答入力!R73,1,0),"")</f>
        <v/>
      </c>
      <c r="S73" s="398" t="str">
        <f>IF(AND(②解答入力!$D73&lt;&gt;"",②解答入力!S73&lt;&gt;""),IF(②解答入力!$D73=②解答入力!S73,1,0),"")</f>
        <v/>
      </c>
      <c r="T73" s="398" t="str">
        <f>IF(AND(②解答入力!$D73&lt;&gt;"",②解答入力!T73&lt;&gt;""),IF(②解答入力!$D73=②解答入力!T73,1,0),"")</f>
        <v/>
      </c>
      <c r="U73" s="398" t="str">
        <f>IF(AND(②解答入力!$D73&lt;&gt;"",②解答入力!U73&lt;&gt;""),IF(②解答入力!$D73=②解答入力!U73,1,0),"")</f>
        <v/>
      </c>
      <c r="V73" s="398" t="str">
        <f>IF(AND(②解答入力!$D73&lt;&gt;"",②解答入力!V73&lt;&gt;""),IF(②解答入力!$D73=②解答入力!V73,1,0),"")</f>
        <v/>
      </c>
      <c r="W73" s="398" t="str">
        <f>IF(AND(②解答入力!$D73&lt;&gt;"",②解答入力!W73&lt;&gt;""),IF(②解答入力!$D73=②解答入力!W73,1,0),"")</f>
        <v/>
      </c>
      <c r="X73" s="398" t="str">
        <f>IF(AND(②解答入力!$D73&lt;&gt;"",②解答入力!X73&lt;&gt;""),IF(②解答入力!$D73=②解答入力!X73,1,0),"")</f>
        <v/>
      </c>
      <c r="Y73" s="398" t="str">
        <f>IF(AND(②解答入力!$D73&lt;&gt;"",②解答入力!Y73&lt;&gt;""),IF(②解答入力!$D73=②解答入力!Y73,1,0),"")</f>
        <v/>
      </c>
      <c r="Z73" s="398" t="str">
        <f>IF(AND(②解答入力!$D73&lt;&gt;"",②解答入力!Z73&lt;&gt;""),IF(②解答入力!$D73=②解答入力!Z73,1,0),"")</f>
        <v/>
      </c>
      <c r="AA73" s="398" t="str">
        <f>IF(AND(②解答入力!$D73&lt;&gt;"",②解答入力!AA73&lt;&gt;""),IF(②解答入力!$D73=②解答入力!AA73,1,0),"")</f>
        <v/>
      </c>
      <c r="AB73" s="398" t="str">
        <f>IF(AND(②解答入力!$D73&lt;&gt;"",②解答入力!AB73&lt;&gt;""),IF(②解答入力!$D73=②解答入力!AB73,1,0),"")</f>
        <v/>
      </c>
      <c r="AC73" s="398" t="str">
        <f>IF(AND(②解答入力!$D73&lt;&gt;"",②解答入力!AC73&lt;&gt;""),IF(②解答入力!$D73=②解答入力!AC73,1,0),"")</f>
        <v/>
      </c>
      <c r="AD73" s="398" t="str">
        <f>IF(AND(②解答入力!$D73&lt;&gt;"",②解答入力!AD73&lt;&gt;""),IF(②解答入力!$D73=②解答入力!AD73,1,0),"")</f>
        <v/>
      </c>
      <c r="AE73" s="398" t="str">
        <f>IF(AND(②解答入力!$D73&lt;&gt;"",②解答入力!AE73&lt;&gt;""),IF(②解答入力!$D73=②解答入力!AE73,1,0),"")</f>
        <v/>
      </c>
      <c r="AF73" s="398" t="str">
        <f>IF(AND(②解答入力!$D73&lt;&gt;"",②解答入力!AF73&lt;&gt;""),IF(②解答入力!$D73=②解答入力!AF73,1,0),"")</f>
        <v/>
      </c>
      <c r="AG73" s="398" t="str">
        <f>IF(AND(②解答入力!$D73&lt;&gt;"",②解答入力!AG73&lt;&gt;""),IF(②解答入力!$D73=②解答入力!AG73,1,0),"")</f>
        <v/>
      </c>
      <c r="AH73" s="398" t="str">
        <f>IF(AND(②解答入力!$D73&lt;&gt;"",②解答入力!AH73&lt;&gt;""),IF(②解答入力!$D73=②解答入力!AH73,1,0),"")</f>
        <v/>
      </c>
      <c r="AI73" s="398" t="str">
        <f>IF(AND(②解答入力!$D73&lt;&gt;"",②解答入力!AI73&lt;&gt;""),IF(②解答入力!$D73=②解答入力!AI73,1,0),"")</f>
        <v/>
      </c>
      <c r="AJ73" s="398" t="str">
        <f>IF(AND(②解答入力!$D73&lt;&gt;"",②解答入力!AJ73&lt;&gt;""),IF(②解答入力!$D73=②解答入力!AJ73,1,0),"")</f>
        <v/>
      </c>
      <c r="AK73" s="398" t="str">
        <f>IF(AND(②解答入力!$D73&lt;&gt;"",②解答入力!AK73&lt;&gt;""),IF(②解答入力!$D73=②解答入力!AK73,1,0),"")</f>
        <v/>
      </c>
      <c r="AL73" s="398" t="str">
        <f>IF(AND(②解答入力!$D73&lt;&gt;"",②解答入力!AL73&lt;&gt;""),IF(②解答入力!$D73=②解答入力!AL73,1,0),"")</f>
        <v/>
      </c>
      <c r="AM73" s="398" t="str">
        <f>IF(AND(②解答入力!$D73&lt;&gt;"",②解答入力!AM73&lt;&gt;""),IF(②解答入力!$D73=②解答入力!AM73,1,0),"")</f>
        <v/>
      </c>
      <c r="AN73" s="398" t="str">
        <f>IF(AND(②解答入力!$D73&lt;&gt;"",②解答入力!AN73&lt;&gt;""),IF(②解答入力!$D73=②解答入力!AN73,1,0),"")</f>
        <v/>
      </c>
      <c r="AO73" s="398" t="str">
        <f>IF(AND(②解答入力!$D73&lt;&gt;"",②解答入力!AO73&lt;&gt;""),IF(②解答入力!$D73=②解答入力!AO73,1,0),"")</f>
        <v/>
      </c>
      <c r="AP73" s="398" t="str">
        <f>IF(AND(②解答入力!$D73&lt;&gt;"",②解答入力!AP73&lt;&gt;""),IF(②解答入力!$D73=②解答入力!AP73,1,0),"")</f>
        <v/>
      </c>
      <c r="AQ73" s="398" t="str">
        <f>IF(AND(②解答入力!$D73&lt;&gt;"",②解答入力!AQ73&lt;&gt;""),IF(②解答入力!$D73=②解答入力!AQ73,1,0),"")</f>
        <v/>
      </c>
      <c r="AR73" s="408" t="str">
        <f>IF(AND(②解答入力!$D73&lt;&gt;"",②解答入力!AR73&lt;&gt;""),IF(②解答入力!$D73=②解答入力!AR73,1,0),"")</f>
        <v/>
      </c>
    </row>
    <row r="74" spans="1:44">
      <c r="A74" s="482"/>
      <c r="B74" s="777"/>
      <c r="C74" s="104">
        <v>68</v>
      </c>
      <c r="D74" s="368"/>
      <c r="E74" s="397" t="str">
        <f>IF(AND(②解答入力!$D74&lt;&gt;"",②解答入力!E74&lt;&gt;""),IF(②解答入力!$D74=②解答入力!E74,1,0),"")</f>
        <v/>
      </c>
      <c r="F74" s="398" t="str">
        <f>IF(AND(②解答入力!$D74&lt;&gt;"",②解答入力!F74&lt;&gt;""),IF(②解答入力!$D74=②解答入力!F74,1,0),"")</f>
        <v/>
      </c>
      <c r="G74" s="398" t="str">
        <f>IF(AND(②解答入力!$D74&lt;&gt;"",②解答入力!G74&lt;&gt;""),IF(②解答入力!$D74=②解答入力!G74,1,0),"")</f>
        <v/>
      </c>
      <c r="H74" s="398" t="str">
        <f>IF(AND(②解答入力!$D74&lt;&gt;"",②解答入力!H74&lt;&gt;""),IF(②解答入力!$D74=②解答入力!H74,1,0),"")</f>
        <v/>
      </c>
      <c r="I74" s="398" t="str">
        <f>IF(AND(②解答入力!$D74&lt;&gt;"",②解答入力!I74&lt;&gt;""),IF(②解答入力!$D74=②解答入力!I74,1,0),"")</f>
        <v/>
      </c>
      <c r="J74" s="398" t="str">
        <f>IF(AND(②解答入力!$D74&lt;&gt;"",②解答入力!J74&lt;&gt;""),IF(②解答入力!$D74=②解答入力!J74,1,0),"")</f>
        <v/>
      </c>
      <c r="K74" s="398" t="str">
        <f>IF(AND(②解答入力!$D74&lt;&gt;"",②解答入力!K74&lt;&gt;""),IF(②解答入力!$D74=②解答入力!K74,1,0),"")</f>
        <v/>
      </c>
      <c r="L74" s="398" t="str">
        <f>IF(AND(②解答入力!$D74&lt;&gt;"",②解答入力!L74&lt;&gt;""),IF(②解答入力!$D74=②解答入力!L74,1,0),"")</f>
        <v/>
      </c>
      <c r="M74" s="398" t="str">
        <f>IF(AND(②解答入力!$D74&lt;&gt;"",②解答入力!M74&lt;&gt;""),IF(②解答入力!$D74=②解答入力!M74,1,0),"")</f>
        <v/>
      </c>
      <c r="N74" s="398" t="str">
        <f>IF(AND(②解答入力!$D74&lt;&gt;"",②解答入力!N74&lt;&gt;""),IF(②解答入力!$D74=②解答入力!N74,1,0),"")</f>
        <v/>
      </c>
      <c r="O74" s="398" t="str">
        <f>IF(AND(②解答入力!$D74&lt;&gt;"",②解答入力!O74&lt;&gt;""),IF(②解答入力!$D74=②解答入力!O74,1,0),"")</f>
        <v/>
      </c>
      <c r="P74" s="398" t="str">
        <f>IF(AND(②解答入力!$D74&lt;&gt;"",②解答入力!P74&lt;&gt;""),IF(②解答入力!$D74=②解答入力!P74,1,0),"")</f>
        <v/>
      </c>
      <c r="Q74" s="398" t="str">
        <f>IF(AND(②解答入力!$D74&lt;&gt;"",②解答入力!Q74&lt;&gt;""),IF(②解答入力!$D74=②解答入力!Q74,1,0),"")</f>
        <v/>
      </c>
      <c r="R74" s="398" t="str">
        <f>IF(AND(②解答入力!$D74&lt;&gt;"",②解答入力!R74&lt;&gt;""),IF(②解答入力!$D74=②解答入力!R74,1,0),"")</f>
        <v/>
      </c>
      <c r="S74" s="398" t="str">
        <f>IF(AND(②解答入力!$D74&lt;&gt;"",②解答入力!S74&lt;&gt;""),IF(②解答入力!$D74=②解答入力!S74,1,0),"")</f>
        <v/>
      </c>
      <c r="T74" s="398" t="str">
        <f>IF(AND(②解答入力!$D74&lt;&gt;"",②解答入力!T74&lt;&gt;""),IF(②解答入力!$D74=②解答入力!T74,1,0),"")</f>
        <v/>
      </c>
      <c r="U74" s="398" t="str">
        <f>IF(AND(②解答入力!$D74&lt;&gt;"",②解答入力!U74&lt;&gt;""),IF(②解答入力!$D74=②解答入力!U74,1,0),"")</f>
        <v/>
      </c>
      <c r="V74" s="398" t="str">
        <f>IF(AND(②解答入力!$D74&lt;&gt;"",②解答入力!V74&lt;&gt;""),IF(②解答入力!$D74=②解答入力!V74,1,0),"")</f>
        <v/>
      </c>
      <c r="W74" s="398" t="str">
        <f>IF(AND(②解答入力!$D74&lt;&gt;"",②解答入力!W74&lt;&gt;""),IF(②解答入力!$D74=②解答入力!W74,1,0),"")</f>
        <v/>
      </c>
      <c r="X74" s="398" t="str">
        <f>IF(AND(②解答入力!$D74&lt;&gt;"",②解答入力!X74&lt;&gt;""),IF(②解答入力!$D74=②解答入力!X74,1,0),"")</f>
        <v/>
      </c>
      <c r="Y74" s="398" t="str">
        <f>IF(AND(②解答入力!$D74&lt;&gt;"",②解答入力!Y74&lt;&gt;""),IF(②解答入力!$D74=②解答入力!Y74,1,0),"")</f>
        <v/>
      </c>
      <c r="Z74" s="398" t="str">
        <f>IF(AND(②解答入力!$D74&lt;&gt;"",②解答入力!Z74&lt;&gt;""),IF(②解答入力!$D74=②解答入力!Z74,1,0),"")</f>
        <v/>
      </c>
      <c r="AA74" s="398" t="str">
        <f>IF(AND(②解答入力!$D74&lt;&gt;"",②解答入力!AA74&lt;&gt;""),IF(②解答入力!$D74=②解答入力!AA74,1,0),"")</f>
        <v/>
      </c>
      <c r="AB74" s="398" t="str">
        <f>IF(AND(②解答入力!$D74&lt;&gt;"",②解答入力!AB74&lt;&gt;""),IF(②解答入力!$D74=②解答入力!AB74,1,0),"")</f>
        <v/>
      </c>
      <c r="AC74" s="398" t="str">
        <f>IF(AND(②解答入力!$D74&lt;&gt;"",②解答入力!AC74&lt;&gt;""),IF(②解答入力!$D74=②解答入力!AC74,1,0),"")</f>
        <v/>
      </c>
      <c r="AD74" s="398" t="str">
        <f>IF(AND(②解答入力!$D74&lt;&gt;"",②解答入力!AD74&lt;&gt;""),IF(②解答入力!$D74=②解答入力!AD74,1,0),"")</f>
        <v/>
      </c>
      <c r="AE74" s="398" t="str">
        <f>IF(AND(②解答入力!$D74&lt;&gt;"",②解答入力!AE74&lt;&gt;""),IF(②解答入力!$D74=②解答入力!AE74,1,0),"")</f>
        <v/>
      </c>
      <c r="AF74" s="398" t="str">
        <f>IF(AND(②解答入力!$D74&lt;&gt;"",②解答入力!AF74&lt;&gt;""),IF(②解答入力!$D74=②解答入力!AF74,1,0),"")</f>
        <v/>
      </c>
      <c r="AG74" s="398" t="str">
        <f>IF(AND(②解答入力!$D74&lt;&gt;"",②解答入力!AG74&lt;&gt;""),IF(②解答入力!$D74=②解答入力!AG74,1,0),"")</f>
        <v/>
      </c>
      <c r="AH74" s="398" t="str">
        <f>IF(AND(②解答入力!$D74&lt;&gt;"",②解答入力!AH74&lt;&gt;""),IF(②解答入力!$D74=②解答入力!AH74,1,0),"")</f>
        <v/>
      </c>
      <c r="AI74" s="398" t="str">
        <f>IF(AND(②解答入力!$D74&lt;&gt;"",②解答入力!AI74&lt;&gt;""),IF(②解答入力!$D74=②解答入力!AI74,1,0),"")</f>
        <v/>
      </c>
      <c r="AJ74" s="398" t="str">
        <f>IF(AND(②解答入力!$D74&lt;&gt;"",②解答入力!AJ74&lt;&gt;""),IF(②解答入力!$D74=②解答入力!AJ74,1,0),"")</f>
        <v/>
      </c>
      <c r="AK74" s="398" t="str">
        <f>IF(AND(②解答入力!$D74&lt;&gt;"",②解答入力!AK74&lt;&gt;""),IF(②解答入力!$D74=②解答入力!AK74,1,0),"")</f>
        <v/>
      </c>
      <c r="AL74" s="398" t="str">
        <f>IF(AND(②解答入力!$D74&lt;&gt;"",②解答入力!AL74&lt;&gt;""),IF(②解答入力!$D74=②解答入力!AL74,1,0),"")</f>
        <v/>
      </c>
      <c r="AM74" s="398" t="str">
        <f>IF(AND(②解答入力!$D74&lt;&gt;"",②解答入力!AM74&lt;&gt;""),IF(②解答入力!$D74=②解答入力!AM74,1,0),"")</f>
        <v/>
      </c>
      <c r="AN74" s="398" t="str">
        <f>IF(AND(②解答入力!$D74&lt;&gt;"",②解答入力!AN74&lt;&gt;""),IF(②解答入力!$D74=②解答入力!AN74,1,0),"")</f>
        <v/>
      </c>
      <c r="AO74" s="398" t="str">
        <f>IF(AND(②解答入力!$D74&lt;&gt;"",②解答入力!AO74&lt;&gt;""),IF(②解答入力!$D74=②解答入力!AO74,1,0),"")</f>
        <v/>
      </c>
      <c r="AP74" s="398" t="str">
        <f>IF(AND(②解答入力!$D74&lt;&gt;"",②解答入力!AP74&lt;&gt;""),IF(②解答入力!$D74=②解答入力!AP74,1,0),"")</f>
        <v/>
      </c>
      <c r="AQ74" s="398" t="str">
        <f>IF(AND(②解答入力!$D74&lt;&gt;"",②解答入力!AQ74&lt;&gt;""),IF(②解答入力!$D74=②解答入力!AQ74,1,0),"")</f>
        <v/>
      </c>
      <c r="AR74" s="408" t="str">
        <f>IF(AND(②解答入力!$D74&lt;&gt;"",②解答入力!AR74&lt;&gt;""),IF(②解答入力!$D74=②解答入力!AR74,1,0),"")</f>
        <v/>
      </c>
    </row>
    <row r="75" spans="1:44">
      <c r="A75" s="482"/>
      <c r="B75" s="777"/>
      <c r="C75" s="103">
        <v>69</v>
      </c>
      <c r="D75" s="367"/>
      <c r="E75" s="397" t="str">
        <f>IF(AND(②解答入力!$D75&lt;&gt;"",②解答入力!E75&lt;&gt;""),IF(②解答入力!$D75=②解答入力!E75,1,0),"")</f>
        <v/>
      </c>
      <c r="F75" s="398" t="str">
        <f>IF(AND(②解答入力!$D75&lt;&gt;"",②解答入力!F75&lt;&gt;""),IF(②解答入力!$D75=②解答入力!F75,1,0),"")</f>
        <v/>
      </c>
      <c r="G75" s="398" t="str">
        <f>IF(AND(②解答入力!$D75&lt;&gt;"",②解答入力!G75&lt;&gt;""),IF(②解答入力!$D75=②解答入力!G75,1,0),"")</f>
        <v/>
      </c>
      <c r="H75" s="398" t="str">
        <f>IF(AND(②解答入力!$D75&lt;&gt;"",②解答入力!H75&lt;&gt;""),IF(②解答入力!$D75=②解答入力!H75,1,0),"")</f>
        <v/>
      </c>
      <c r="I75" s="398" t="str">
        <f>IF(AND(②解答入力!$D75&lt;&gt;"",②解答入力!I75&lt;&gt;""),IF(②解答入力!$D75=②解答入力!I75,1,0),"")</f>
        <v/>
      </c>
      <c r="J75" s="398" t="str">
        <f>IF(AND(②解答入力!$D75&lt;&gt;"",②解答入力!J75&lt;&gt;""),IF(②解答入力!$D75=②解答入力!J75,1,0),"")</f>
        <v/>
      </c>
      <c r="K75" s="398" t="str">
        <f>IF(AND(②解答入力!$D75&lt;&gt;"",②解答入力!K75&lt;&gt;""),IF(②解答入力!$D75=②解答入力!K75,1,0),"")</f>
        <v/>
      </c>
      <c r="L75" s="398" t="str">
        <f>IF(AND(②解答入力!$D75&lt;&gt;"",②解答入力!L75&lt;&gt;""),IF(②解答入力!$D75=②解答入力!L75,1,0),"")</f>
        <v/>
      </c>
      <c r="M75" s="398" t="str">
        <f>IF(AND(②解答入力!$D75&lt;&gt;"",②解答入力!M75&lt;&gt;""),IF(②解答入力!$D75=②解答入力!M75,1,0),"")</f>
        <v/>
      </c>
      <c r="N75" s="398" t="str">
        <f>IF(AND(②解答入力!$D75&lt;&gt;"",②解答入力!N75&lt;&gt;""),IF(②解答入力!$D75=②解答入力!N75,1,0),"")</f>
        <v/>
      </c>
      <c r="O75" s="398" t="str">
        <f>IF(AND(②解答入力!$D75&lt;&gt;"",②解答入力!O75&lt;&gt;""),IF(②解答入力!$D75=②解答入力!O75,1,0),"")</f>
        <v/>
      </c>
      <c r="P75" s="398" t="str">
        <f>IF(AND(②解答入力!$D75&lt;&gt;"",②解答入力!P75&lt;&gt;""),IF(②解答入力!$D75=②解答入力!P75,1,0),"")</f>
        <v/>
      </c>
      <c r="Q75" s="398" t="str">
        <f>IF(AND(②解答入力!$D75&lt;&gt;"",②解答入力!Q75&lt;&gt;""),IF(②解答入力!$D75=②解答入力!Q75,1,0),"")</f>
        <v/>
      </c>
      <c r="R75" s="398" t="str">
        <f>IF(AND(②解答入力!$D75&lt;&gt;"",②解答入力!R75&lt;&gt;""),IF(②解答入力!$D75=②解答入力!R75,1,0),"")</f>
        <v/>
      </c>
      <c r="S75" s="398" t="str">
        <f>IF(AND(②解答入力!$D75&lt;&gt;"",②解答入力!S75&lt;&gt;""),IF(②解答入力!$D75=②解答入力!S75,1,0),"")</f>
        <v/>
      </c>
      <c r="T75" s="398" t="str">
        <f>IF(AND(②解答入力!$D75&lt;&gt;"",②解答入力!T75&lt;&gt;""),IF(②解答入力!$D75=②解答入力!T75,1,0),"")</f>
        <v/>
      </c>
      <c r="U75" s="398" t="str">
        <f>IF(AND(②解答入力!$D75&lt;&gt;"",②解答入力!U75&lt;&gt;""),IF(②解答入力!$D75=②解答入力!U75,1,0),"")</f>
        <v/>
      </c>
      <c r="V75" s="398" t="str">
        <f>IF(AND(②解答入力!$D75&lt;&gt;"",②解答入力!V75&lt;&gt;""),IF(②解答入力!$D75=②解答入力!V75,1,0),"")</f>
        <v/>
      </c>
      <c r="W75" s="398" t="str">
        <f>IF(AND(②解答入力!$D75&lt;&gt;"",②解答入力!W75&lt;&gt;""),IF(②解答入力!$D75=②解答入力!W75,1,0),"")</f>
        <v/>
      </c>
      <c r="X75" s="398" t="str">
        <f>IF(AND(②解答入力!$D75&lt;&gt;"",②解答入力!X75&lt;&gt;""),IF(②解答入力!$D75=②解答入力!X75,1,0),"")</f>
        <v/>
      </c>
      <c r="Y75" s="398" t="str">
        <f>IF(AND(②解答入力!$D75&lt;&gt;"",②解答入力!Y75&lt;&gt;""),IF(②解答入力!$D75=②解答入力!Y75,1,0),"")</f>
        <v/>
      </c>
      <c r="Z75" s="398" t="str">
        <f>IF(AND(②解答入力!$D75&lt;&gt;"",②解答入力!Z75&lt;&gt;""),IF(②解答入力!$D75=②解答入力!Z75,1,0),"")</f>
        <v/>
      </c>
      <c r="AA75" s="398" t="str">
        <f>IF(AND(②解答入力!$D75&lt;&gt;"",②解答入力!AA75&lt;&gt;""),IF(②解答入力!$D75=②解答入力!AA75,1,0),"")</f>
        <v/>
      </c>
      <c r="AB75" s="398" t="str">
        <f>IF(AND(②解答入力!$D75&lt;&gt;"",②解答入力!AB75&lt;&gt;""),IF(②解答入力!$D75=②解答入力!AB75,1,0),"")</f>
        <v/>
      </c>
      <c r="AC75" s="398" t="str">
        <f>IF(AND(②解答入力!$D75&lt;&gt;"",②解答入力!AC75&lt;&gt;""),IF(②解答入力!$D75=②解答入力!AC75,1,0),"")</f>
        <v/>
      </c>
      <c r="AD75" s="398" t="str">
        <f>IF(AND(②解答入力!$D75&lt;&gt;"",②解答入力!AD75&lt;&gt;""),IF(②解答入力!$D75=②解答入力!AD75,1,0),"")</f>
        <v/>
      </c>
      <c r="AE75" s="398" t="str">
        <f>IF(AND(②解答入力!$D75&lt;&gt;"",②解答入力!AE75&lt;&gt;""),IF(②解答入力!$D75=②解答入力!AE75,1,0),"")</f>
        <v/>
      </c>
      <c r="AF75" s="398" t="str">
        <f>IF(AND(②解答入力!$D75&lt;&gt;"",②解答入力!AF75&lt;&gt;""),IF(②解答入力!$D75=②解答入力!AF75,1,0),"")</f>
        <v/>
      </c>
      <c r="AG75" s="398" t="str">
        <f>IF(AND(②解答入力!$D75&lt;&gt;"",②解答入力!AG75&lt;&gt;""),IF(②解答入力!$D75=②解答入力!AG75,1,0),"")</f>
        <v/>
      </c>
      <c r="AH75" s="398" t="str">
        <f>IF(AND(②解答入力!$D75&lt;&gt;"",②解答入力!AH75&lt;&gt;""),IF(②解答入力!$D75=②解答入力!AH75,1,0),"")</f>
        <v/>
      </c>
      <c r="AI75" s="398" t="str">
        <f>IF(AND(②解答入力!$D75&lt;&gt;"",②解答入力!AI75&lt;&gt;""),IF(②解答入力!$D75=②解答入力!AI75,1,0),"")</f>
        <v/>
      </c>
      <c r="AJ75" s="398" t="str">
        <f>IF(AND(②解答入力!$D75&lt;&gt;"",②解答入力!AJ75&lt;&gt;""),IF(②解答入力!$D75=②解答入力!AJ75,1,0),"")</f>
        <v/>
      </c>
      <c r="AK75" s="398" t="str">
        <f>IF(AND(②解答入力!$D75&lt;&gt;"",②解答入力!AK75&lt;&gt;""),IF(②解答入力!$D75=②解答入力!AK75,1,0),"")</f>
        <v/>
      </c>
      <c r="AL75" s="398" t="str">
        <f>IF(AND(②解答入力!$D75&lt;&gt;"",②解答入力!AL75&lt;&gt;""),IF(②解答入力!$D75=②解答入力!AL75,1,0),"")</f>
        <v/>
      </c>
      <c r="AM75" s="398" t="str">
        <f>IF(AND(②解答入力!$D75&lt;&gt;"",②解答入力!AM75&lt;&gt;""),IF(②解答入力!$D75=②解答入力!AM75,1,0),"")</f>
        <v/>
      </c>
      <c r="AN75" s="398" t="str">
        <f>IF(AND(②解答入力!$D75&lt;&gt;"",②解答入力!AN75&lt;&gt;""),IF(②解答入力!$D75=②解答入力!AN75,1,0),"")</f>
        <v/>
      </c>
      <c r="AO75" s="398" t="str">
        <f>IF(AND(②解答入力!$D75&lt;&gt;"",②解答入力!AO75&lt;&gt;""),IF(②解答入力!$D75=②解答入力!AO75,1,0),"")</f>
        <v/>
      </c>
      <c r="AP75" s="398" t="str">
        <f>IF(AND(②解答入力!$D75&lt;&gt;"",②解答入力!AP75&lt;&gt;""),IF(②解答入力!$D75=②解答入力!AP75,1,0),"")</f>
        <v/>
      </c>
      <c r="AQ75" s="398" t="str">
        <f>IF(AND(②解答入力!$D75&lt;&gt;"",②解答入力!AQ75&lt;&gt;""),IF(②解答入力!$D75=②解答入力!AQ75,1,0),"")</f>
        <v/>
      </c>
      <c r="AR75" s="408" t="str">
        <f>IF(AND(②解答入力!$D75&lt;&gt;"",②解答入力!AR75&lt;&gt;""),IF(②解答入力!$D75=②解答入力!AR75,1,0),"")</f>
        <v/>
      </c>
    </row>
    <row r="76" spans="1:44">
      <c r="A76" s="482"/>
      <c r="B76" s="777"/>
      <c r="C76" s="103">
        <v>70</v>
      </c>
      <c r="D76" s="367"/>
      <c r="E76" s="397" t="str">
        <f>IF(AND(②解答入力!$D76&lt;&gt;"",②解答入力!E76&lt;&gt;""),IF(②解答入力!$D76=②解答入力!E76,1,0),"")</f>
        <v/>
      </c>
      <c r="F76" s="398" t="str">
        <f>IF(AND(②解答入力!$D76&lt;&gt;"",②解答入力!F76&lt;&gt;""),IF(②解答入力!$D76=②解答入力!F76,1,0),"")</f>
        <v/>
      </c>
      <c r="G76" s="398" t="str">
        <f>IF(AND(②解答入力!$D76&lt;&gt;"",②解答入力!G76&lt;&gt;""),IF(②解答入力!$D76=②解答入力!G76,1,0),"")</f>
        <v/>
      </c>
      <c r="H76" s="398" t="str">
        <f>IF(AND(②解答入力!$D76&lt;&gt;"",②解答入力!H76&lt;&gt;""),IF(②解答入力!$D76=②解答入力!H76,1,0),"")</f>
        <v/>
      </c>
      <c r="I76" s="398" t="str">
        <f>IF(AND(②解答入力!$D76&lt;&gt;"",②解答入力!I76&lt;&gt;""),IF(②解答入力!$D76=②解答入力!I76,1,0),"")</f>
        <v/>
      </c>
      <c r="J76" s="398" t="str">
        <f>IF(AND(②解答入力!$D76&lt;&gt;"",②解答入力!J76&lt;&gt;""),IF(②解答入力!$D76=②解答入力!J76,1,0),"")</f>
        <v/>
      </c>
      <c r="K76" s="398" t="str">
        <f>IF(AND(②解答入力!$D76&lt;&gt;"",②解答入力!K76&lt;&gt;""),IF(②解答入力!$D76=②解答入力!K76,1,0),"")</f>
        <v/>
      </c>
      <c r="L76" s="398" t="str">
        <f>IF(AND(②解答入力!$D76&lt;&gt;"",②解答入力!L76&lt;&gt;""),IF(②解答入力!$D76=②解答入力!L76,1,0),"")</f>
        <v/>
      </c>
      <c r="M76" s="398" t="str">
        <f>IF(AND(②解答入力!$D76&lt;&gt;"",②解答入力!M76&lt;&gt;""),IF(②解答入力!$D76=②解答入力!M76,1,0),"")</f>
        <v/>
      </c>
      <c r="N76" s="398" t="str">
        <f>IF(AND(②解答入力!$D76&lt;&gt;"",②解答入力!N76&lt;&gt;""),IF(②解答入力!$D76=②解答入力!N76,1,0),"")</f>
        <v/>
      </c>
      <c r="O76" s="398" t="str">
        <f>IF(AND(②解答入力!$D76&lt;&gt;"",②解答入力!O76&lt;&gt;""),IF(②解答入力!$D76=②解答入力!O76,1,0),"")</f>
        <v/>
      </c>
      <c r="P76" s="398" t="str">
        <f>IF(AND(②解答入力!$D76&lt;&gt;"",②解答入力!P76&lt;&gt;""),IF(②解答入力!$D76=②解答入力!P76,1,0),"")</f>
        <v/>
      </c>
      <c r="Q76" s="398" t="str">
        <f>IF(AND(②解答入力!$D76&lt;&gt;"",②解答入力!Q76&lt;&gt;""),IF(②解答入力!$D76=②解答入力!Q76,1,0),"")</f>
        <v/>
      </c>
      <c r="R76" s="398" t="str">
        <f>IF(AND(②解答入力!$D76&lt;&gt;"",②解答入力!R76&lt;&gt;""),IF(②解答入力!$D76=②解答入力!R76,1,0),"")</f>
        <v/>
      </c>
      <c r="S76" s="398" t="str">
        <f>IF(AND(②解答入力!$D76&lt;&gt;"",②解答入力!S76&lt;&gt;""),IF(②解答入力!$D76=②解答入力!S76,1,0),"")</f>
        <v/>
      </c>
      <c r="T76" s="398" t="str">
        <f>IF(AND(②解答入力!$D76&lt;&gt;"",②解答入力!T76&lt;&gt;""),IF(②解答入力!$D76=②解答入力!T76,1,0),"")</f>
        <v/>
      </c>
      <c r="U76" s="398" t="str">
        <f>IF(AND(②解答入力!$D76&lt;&gt;"",②解答入力!U76&lt;&gt;""),IF(②解答入力!$D76=②解答入力!U76,1,0),"")</f>
        <v/>
      </c>
      <c r="V76" s="398" t="str">
        <f>IF(AND(②解答入力!$D76&lt;&gt;"",②解答入力!V76&lt;&gt;""),IF(②解答入力!$D76=②解答入力!V76,1,0),"")</f>
        <v/>
      </c>
      <c r="W76" s="398" t="str">
        <f>IF(AND(②解答入力!$D76&lt;&gt;"",②解答入力!W76&lt;&gt;""),IF(②解答入力!$D76=②解答入力!W76,1,0),"")</f>
        <v/>
      </c>
      <c r="X76" s="398" t="str">
        <f>IF(AND(②解答入力!$D76&lt;&gt;"",②解答入力!X76&lt;&gt;""),IF(②解答入力!$D76=②解答入力!X76,1,0),"")</f>
        <v/>
      </c>
      <c r="Y76" s="398" t="str">
        <f>IF(AND(②解答入力!$D76&lt;&gt;"",②解答入力!Y76&lt;&gt;""),IF(②解答入力!$D76=②解答入力!Y76,1,0),"")</f>
        <v/>
      </c>
      <c r="Z76" s="398" t="str">
        <f>IF(AND(②解答入力!$D76&lt;&gt;"",②解答入力!Z76&lt;&gt;""),IF(②解答入力!$D76=②解答入力!Z76,1,0),"")</f>
        <v/>
      </c>
      <c r="AA76" s="398" t="str">
        <f>IF(AND(②解答入力!$D76&lt;&gt;"",②解答入力!AA76&lt;&gt;""),IF(②解答入力!$D76=②解答入力!AA76,1,0),"")</f>
        <v/>
      </c>
      <c r="AB76" s="398" t="str">
        <f>IF(AND(②解答入力!$D76&lt;&gt;"",②解答入力!AB76&lt;&gt;""),IF(②解答入力!$D76=②解答入力!AB76,1,0),"")</f>
        <v/>
      </c>
      <c r="AC76" s="398" t="str">
        <f>IF(AND(②解答入力!$D76&lt;&gt;"",②解答入力!AC76&lt;&gt;""),IF(②解答入力!$D76=②解答入力!AC76,1,0),"")</f>
        <v/>
      </c>
      <c r="AD76" s="398" t="str">
        <f>IF(AND(②解答入力!$D76&lt;&gt;"",②解答入力!AD76&lt;&gt;""),IF(②解答入力!$D76=②解答入力!AD76,1,0),"")</f>
        <v/>
      </c>
      <c r="AE76" s="398" t="str">
        <f>IF(AND(②解答入力!$D76&lt;&gt;"",②解答入力!AE76&lt;&gt;""),IF(②解答入力!$D76=②解答入力!AE76,1,0),"")</f>
        <v/>
      </c>
      <c r="AF76" s="398" t="str">
        <f>IF(AND(②解答入力!$D76&lt;&gt;"",②解答入力!AF76&lt;&gt;""),IF(②解答入力!$D76=②解答入力!AF76,1,0),"")</f>
        <v/>
      </c>
      <c r="AG76" s="398" t="str">
        <f>IF(AND(②解答入力!$D76&lt;&gt;"",②解答入力!AG76&lt;&gt;""),IF(②解答入力!$D76=②解答入力!AG76,1,0),"")</f>
        <v/>
      </c>
      <c r="AH76" s="398" t="str">
        <f>IF(AND(②解答入力!$D76&lt;&gt;"",②解答入力!AH76&lt;&gt;""),IF(②解答入力!$D76=②解答入力!AH76,1,0),"")</f>
        <v/>
      </c>
      <c r="AI76" s="398" t="str">
        <f>IF(AND(②解答入力!$D76&lt;&gt;"",②解答入力!AI76&lt;&gt;""),IF(②解答入力!$D76=②解答入力!AI76,1,0),"")</f>
        <v/>
      </c>
      <c r="AJ76" s="398" t="str">
        <f>IF(AND(②解答入力!$D76&lt;&gt;"",②解答入力!AJ76&lt;&gt;""),IF(②解答入力!$D76=②解答入力!AJ76,1,0),"")</f>
        <v/>
      </c>
      <c r="AK76" s="398" t="str">
        <f>IF(AND(②解答入力!$D76&lt;&gt;"",②解答入力!AK76&lt;&gt;""),IF(②解答入力!$D76=②解答入力!AK76,1,0),"")</f>
        <v/>
      </c>
      <c r="AL76" s="398" t="str">
        <f>IF(AND(②解答入力!$D76&lt;&gt;"",②解答入力!AL76&lt;&gt;""),IF(②解答入力!$D76=②解答入力!AL76,1,0),"")</f>
        <v/>
      </c>
      <c r="AM76" s="398" t="str">
        <f>IF(AND(②解答入力!$D76&lt;&gt;"",②解答入力!AM76&lt;&gt;""),IF(②解答入力!$D76=②解答入力!AM76,1,0),"")</f>
        <v/>
      </c>
      <c r="AN76" s="398" t="str">
        <f>IF(AND(②解答入力!$D76&lt;&gt;"",②解答入力!AN76&lt;&gt;""),IF(②解答入力!$D76=②解答入力!AN76,1,0),"")</f>
        <v/>
      </c>
      <c r="AO76" s="398" t="str">
        <f>IF(AND(②解答入力!$D76&lt;&gt;"",②解答入力!AO76&lt;&gt;""),IF(②解答入力!$D76=②解答入力!AO76,1,0),"")</f>
        <v/>
      </c>
      <c r="AP76" s="398" t="str">
        <f>IF(AND(②解答入力!$D76&lt;&gt;"",②解答入力!AP76&lt;&gt;""),IF(②解答入力!$D76=②解答入力!AP76,1,0),"")</f>
        <v/>
      </c>
      <c r="AQ76" s="398" t="str">
        <f>IF(AND(②解答入力!$D76&lt;&gt;"",②解答入力!AQ76&lt;&gt;""),IF(②解答入力!$D76=②解答入力!AQ76,1,0),"")</f>
        <v/>
      </c>
      <c r="AR76" s="408" t="str">
        <f>IF(AND(②解答入力!$D76&lt;&gt;"",②解答入力!AR76&lt;&gt;""),IF(②解答入力!$D76=②解答入力!AR76,1,0),"")</f>
        <v/>
      </c>
    </row>
    <row r="77" spans="1:44">
      <c r="A77" s="482"/>
      <c r="B77" s="777"/>
      <c r="C77" s="103">
        <v>71</v>
      </c>
      <c r="D77" s="367"/>
      <c r="E77" s="397" t="str">
        <f>IF(AND(②解答入力!$D77&lt;&gt;"",②解答入力!E77&lt;&gt;""),IF(②解答入力!$D77=②解答入力!E77,1,0),"")</f>
        <v/>
      </c>
      <c r="F77" s="398" t="str">
        <f>IF(AND(②解答入力!$D77&lt;&gt;"",②解答入力!F77&lt;&gt;""),IF(②解答入力!$D77=②解答入力!F77,1,0),"")</f>
        <v/>
      </c>
      <c r="G77" s="398" t="str">
        <f>IF(AND(②解答入力!$D77&lt;&gt;"",②解答入力!G77&lt;&gt;""),IF(②解答入力!$D77=②解答入力!G77,1,0),"")</f>
        <v/>
      </c>
      <c r="H77" s="398" t="str">
        <f>IF(AND(②解答入力!$D77&lt;&gt;"",②解答入力!H77&lt;&gt;""),IF(②解答入力!$D77=②解答入力!H77,1,0),"")</f>
        <v/>
      </c>
      <c r="I77" s="398" t="str">
        <f>IF(AND(②解答入力!$D77&lt;&gt;"",②解答入力!I77&lt;&gt;""),IF(②解答入力!$D77=②解答入力!I77,1,0),"")</f>
        <v/>
      </c>
      <c r="J77" s="398" t="str">
        <f>IF(AND(②解答入力!$D77&lt;&gt;"",②解答入力!J77&lt;&gt;""),IF(②解答入力!$D77=②解答入力!J77,1,0),"")</f>
        <v/>
      </c>
      <c r="K77" s="398" t="str">
        <f>IF(AND(②解答入力!$D77&lt;&gt;"",②解答入力!K77&lt;&gt;""),IF(②解答入力!$D77=②解答入力!K77,1,0),"")</f>
        <v/>
      </c>
      <c r="L77" s="398" t="str">
        <f>IF(AND(②解答入力!$D77&lt;&gt;"",②解答入力!L77&lt;&gt;""),IF(②解答入力!$D77=②解答入力!L77,1,0),"")</f>
        <v/>
      </c>
      <c r="M77" s="398" t="str">
        <f>IF(AND(②解答入力!$D77&lt;&gt;"",②解答入力!M77&lt;&gt;""),IF(②解答入力!$D77=②解答入力!M77,1,0),"")</f>
        <v/>
      </c>
      <c r="N77" s="398" t="str">
        <f>IF(AND(②解答入力!$D77&lt;&gt;"",②解答入力!N77&lt;&gt;""),IF(②解答入力!$D77=②解答入力!N77,1,0),"")</f>
        <v/>
      </c>
      <c r="O77" s="398" t="str">
        <f>IF(AND(②解答入力!$D77&lt;&gt;"",②解答入力!O77&lt;&gt;""),IF(②解答入力!$D77=②解答入力!O77,1,0),"")</f>
        <v/>
      </c>
      <c r="P77" s="398" t="str">
        <f>IF(AND(②解答入力!$D77&lt;&gt;"",②解答入力!P77&lt;&gt;""),IF(②解答入力!$D77=②解答入力!P77,1,0),"")</f>
        <v/>
      </c>
      <c r="Q77" s="398" t="str">
        <f>IF(AND(②解答入力!$D77&lt;&gt;"",②解答入力!Q77&lt;&gt;""),IF(②解答入力!$D77=②解答入力!Q77,1,0),"")</f>
        <v/>
      </c>
      <c r="R77" s="398" t="str">
        <f>IF(AND(②解答入力!$D77&lt;&gt;"",②解答入力!R77&lt;&gt;""),IF(②解答入力!$D77=②解答入力!R77,1,0),"")</f>
        <v/>
      </c>
      <c r="S77" s="398" t="str">
        <f>IF(AND(②解答入力!$D77&lt;&gt;"",②解答入力!S77&lt;&gt;""),IF(②解答入力!$D77=②解答入力!S77,1,0),"")</f>
        <v/>
      </c>
      <c r="T77" s="398" t="str">
        <f>IF(AND(②解答入力!$D77&lt;&gt;"",②解答入力!T77&lt;&gt;""),IF(②解答入力!$D77=②解答入力!T77,1,0),"")</f>
        <v/>
      </c>
      <c r="U77" s="398" t="str">
        <f>IF(AND(②解答入力!$D77&lt;&gt;"",②解答入力!U77&lt;&gt;""),IF(②解答入力!$D77=②解答入力!U77,1,0),"")</f>
        <v/>
      </c>
      <c r="V77" s="398" t="str">
        <f>IF(AND(②解答入力!$D77&lt;&gt;"",②解答入力!V77&lt;&gt;""),IF(②解答入力!$D77=②解答入力!V77,1,0),"")</f>
        <v/>
      </c>
      <c r="W77" s="398" t="str">
        <f>IF(AND(②解答入力!$D77&lt;&gt;"",②解答入力!W77&lt;&gt;""),IF(②解答入力!$D77=②解答入力!W77,1,0),"")</f>
        <v/>
      </c>
      <c r="X77" s="398" t="str">
        <f>IF(AND(②解答入力!$D77&lt;&gt;"",②解答入力!X77&lt;&gt;""),IF(②解答入力!$D77=②解答入力!X77,1,0),"")</f>
        <v/>
      </c>
      <c r="Y77" s="398" t="str">
        <f>IF(AND(②解答入力!$D77&lt;&gt;"",②解答入力!Y77&lt;&gt;""),IF(②解答入力!$D77=②解答入力!Y77,1,0),"")</f>
        <v/>
      </c>
      <c r="Z77" s="398" t="str">
        <f>IF(AND(②解答入力!$D77&lt;&gt;"",②解答入力!Z77&lt;&gt;""),IF(②解答入力!$D77=②解答入力!Z77,1,0),"")</f>
        <v/>
      </c>
      <c r="AA77" s="398" t="str">
        <f>IF(AND(②解答入力!$D77&lt;&gt;"",②解答入力!AA77&lt;&gt;""),IF(②解答入力!$D77=②解答入力!AA77,1,0),"")</f>
        <v/>
      </c>
      <c r="AB77" s="398" t="str">
        <f>IF(AND(②解答入力!$D77&lt;&gt;"",②解答入力!AB77&lt;&gt;""),IF(②解答入力!$D77=②解答入力!AB77,1,0),"")</f>
        <v/>
      </c>
      <c r="AC77" s="398" t="str">
        <f>IF(AND(②解答入力!$D77&lt;&gt;"",②解答入力!AC77&lt;&gt;""),IF(②解答入力!$D77=②解答入力!AC77,1,0),"")</f>
        <v/>
      </c>
      <c r="AD77" s="398" t="str">
        <f>IF(AND(②解答入力!$D77&lt;&gt;"",②解答入力!AD77&lt;&gt;""),IF(②解答入力!$D77=②解答入力!AD77,1,0),"")</f>
        <v/>
      </c>
      <c r="AE77" s="398" t="str">
        <f>IF(AND(②解答入力!$D77&lt;&gt;"",②解答入力!AE77&lt;&gt;""),IF(②解答入力!$D77=②解答入力!AE77,1,0),"")</f>
        <v/>
      </c>
      <c r="AF77" s="398" t="str">
        <f>IF(AND(②解答入力!$D77&lt;&gt;"",②解答入力!AF77&lt;&gt;""),IF(②解答入力!$D77=②解答入力!AF77,1,0),"")</f>
        <v/>
      </c>
      <c r="AG77" s="398" t="str">
        <f>IF(AND(②解答入力!$D77&lt;&gt;"",②解答入力!AG77&lt;&gt;""),IF(②解答入力!$D77=②解答入力!AG77,1,0),"")</f>
        <v/>
      </c>
      <c r="AH77" s="398" t="str">
        <f>IF(AND(②解答入力!$D77&lt;&gt;"",②解答入力!AH77&lt;&gt;""),IF(②解答入力!$D77=②解答入力!AH77,1,0),"")</f>
        <v/>
      </c>
      <c r="AI77" s="398" t="str">
        <f>IF(AND(②解答入力!$D77&lt;&gt;"",②解答入力!AI77&lt;&gt;""),IF(②解答入力!$D77=②解答入力!AI77,1,0),"")</f>
        <v/>
      </c>
      <c r="AJ77" s="398" t="str">
        <f>IF(AND(②解答入力!$D77&lt;&gt;"",②解答入力!AJ77&lt;&gt;""),IF(②解答入力!$D77=②解答入力!AJ77,1,0),"")</f>
        <v/>
      </c>
      <c r="AK77" s="398" t="str">
        <f>IF(AND(②解答入力!$D77&lt;&gt;"",②解答入力!AK77&lt;&gt;""),IF(②解答入力!$D77=②解答入力!AK77,1,0),"")</f>
        <v/>
      </c>
      <c r="AL77" s="398" t="str">
        <f>IF(AND(②解答入力!$D77&lt;&gt;"",②解答入力!AL77&lt;&gt;""),IF(②解答入力!$D77=②解答入力!AL77,1,0),"")</f>
        <v/>
      </c>
      <c r="AM77" s="398" t="str">
        <f>IF(AND(②解答入力!$D77&lt;&gt;"",②解答入力!AM77&lt;&gt;""),IF(②解答入力!$D77=②解答入力!AM77,1,0),"")</f>
        <v/>
      </c>
      <c r="AN77" s="398" t="str">
        <f>IF(AND(②解答入力!$D77&lt;&gt;"",②解答入力!AN77&lt;&gt;""),IF(②解答入力!$D77=②解答入力!AN77,1,0),"")</f>
        <v/>
      </c>
      <c r="AO77" s="398" t="str">
        <f>IF(AND(②解答入力!$D77&lt;&gt;"",②解答入力!AO77&lt;&gt;""),IF(②解答入力!$D77=②解答入力!AO77,1,0),"")</f>
        <v/>
      </c>
      <c r="AP77" s="398" t="str">
        <f>IF(AND(②解答入力!$D77&lt;&gt;"",②解答入力!AP77&lt;&gt;""),IF(②解答入力!$D77=②解答入力!AP77,1,0),"")</f>
        <v/>
      </c>
      <c r="AQ77" s="398" t="str">
        <f>IF(AND(②解答入力!$D77&lt;&gt;"",②解答入力!AQ77&lt;&gt;""),IF(②解答入力!$D77=②解答入力!AQ77,1,0),"")</f>
        <v/>
      </c>
      <c r="AR77" s="408" t="str">
        <f>IF(AND(②解答入力!$D77&lt;&gt;"",②解答入力!AR77&lt;&gt;""),IF(②解答入力!$D77=②解答入力!AR77,1,0),"")</f>
        <v/>
      </c>
    </row>
    <row r="78" spans="1:44">
      <c r="A78" s="482"/>
      <c r="B78" s="777"/>
      <c r="C78" s="104">
        <v>72</v>
      </c>
      <c r="D78" s="367"/>
      <c r="E78" s="397" t="str">
        <f>IF(AND(②解答入力!$D78&lt;&gt;"",②解答入力!E78&lt;&gt;""),IF(②解答入力!$D78=②解答入力!E78,1,0),"")</f>
        <v/>
      </c>
      <c r="F78" s="398" t="str">
        <f>IF(AND(②解答入力!$D78&lt;&gt;"",②解答入力!F78&lt;&gt;""),IF(②解答入力!$D78=②解答入力!F78,1,0),"")</f>
        <v/>
      </c>
      <c r="G78" s="398" t="str">
        <f>IF(AND(②解答入力!$D78&lt;&gt;"",②解答入力!G78&lt;&gt;""),IF(②解答入力!$D78=②解答入力!G78,1,0),"")</f>
        <v/>
      </c>
      <c r="H78" s="398" t="str">
        <f>IF(AND(②解答入力!$D78&lt;&gt;"",②解答入力!H78&lt;&gt;""),IF(②解答入力!$D78=②解答入力!H78,1,0),"")</f>
        <v/>
      </c>
      <c r="I78" s="398" t="str">
        <f>IF(AND(②解答入力!$D78&lt;&gt;"",②解答入力!I78&lt;&gt;""),IF(②解答入力!$D78=②解答入力!I78,1,0),"")</f>
        <v/>
      </c>
      <c r="J78" s="398" t="str">
        <f>IF(AND(②解答入力!$D78&lt;&gt;"",②解答入力!J78&lt;&gt;""),IF(②解答入力!$D78=②解答入力!J78,1,0),"")</f>
        <v/>
      </c>
      <c r="K78" s="398" t="str">
        <f>IF(AND(②解答入力!$D78&lt;&gt;"",②解答入力!K78&lt;&gt;""),IF(②解答入力!$D78=②解答入力!K78,1,0),"")</f>
        <v/>
      </c>
      <c r="L78" s="398" t="str">
        <f>IF(AND(②解答入力!$D78&lt;&gt;"",②解答入力!L78&lt;&gt;""),IF(②解答入力!$D78=②解答入力!L78,1,0),"")</f>
        <v/>
      </c>
      <c r="M78" s="398" t="str">
        <f>IF(AND(②解答入力!$D78&lt;&gt;"",②解答入力!M78&lt;&gt;""),IF(②解答入力!$D78=②解答入力!M78,1,0),"")</f>
        <v/>
      </c>
      <c r="N78" s="398" t="str">
        <f>IF(AND(②解答入力!$D78&lt;&gt;"",②解答入力!N78&lt;&gt;""),IF(②解答入力!$D78=②解答入力!N78,1,0),"")</f>
        <v/>
      </c>
      <c r="O78" s="398" t="str">
        <f>IF(AND(②解答入力!$D78&lt;&gt;"",②解答入力!O78&lt;&gt;""),IF(②解答入力!$D78=②解答入力!O78,1,0),"")</f>
        <v/>
      </c>
      <c r="P78" s="398" t="str">
        <f>IF(AND(②解答入力!$D78&lt;&gt;"",②解答入力!P78&lt;&gt;""),IF(②解答入力!$D78=②解答入力!P78,1,0),"")</f>
        <v/>
      </c>
      <c r="Q78" s="398" t="str">
        <f>IF(AND(②解答入力!$D78&lt;&gt;"",②解答入力!Q78&lt;&gt;""),IF(②解答入力!$D78=②解答入力!Q78,1,0),"")</f>
        <v/>
      </c>
      <c r="R78" s="398" t="str">
        <f>IF(AND(②解答入力!$D78&lt;&gt;"",②解答入力!R78&lt;&gt;""),IF(②解答入力!$D78=②解答入力!R78,1,0),"")</f>
        <v/>
      </c>
      <c r="S78" s="398" t="str">
        <f>IF(AND(②解答入力!$D78&lt;&gt;"",②解答入力!S78&lt;&gt;""),IF(②解答入力!$D78=②解答入力!S78,1,0),"")</f>
        <v/>
      </c>
      <c r="T78" s="398" t="str">
        <f>IF(AND(②解答入力!$D78&lt;&gt;"",②解答入力!T78&lt;&gt;""),IF(②解答入力!$D78=②解答入力!T78,1,0),"")</f>
        <v/>
      </c>
      <c r="U78" s="398" t="str">
        <f>IF(AND(②解答入力!$D78&lt;&gt;"",②解答入力!U78&lt;&gt;""),IF(②解答入力!$D78=②解答入力!U78,1,0),"")</f>
        <v/>
      </c>
      <c r="V78" s="398" t="str">
        <f>IF(AND(②解答入力!$D78&lt;&gt;"",②解答入力!V78&lt;&gt;""),IF(②解答入力!$D78=②解答入力!V78,1,0),"")</f>
        <v/>
      </c>
      <c r="W78" s="398" t="str">
        <f>IF(AND(②解答入力!$D78&lt;&gt;"",②解答入力!W78&lt;&gt;""),IF(②解答入力!$D78=②解答入力!W78,1,0),"")</f>
        <v/>
      </c>
      <c r="X78" s="398" t="str">
        <f>IF(AND(②解答入力!$D78&lt;&gt;"",②解答入力!X78&lt;&gt;""),IF(②解答入力!$D78=②解答入力!X78,1,0),"")</f>
        <v/>
      </c>
      <c r="Y78" s="398" t="str">
        <f>IF(AND(②解答入力!$D78&lt;&gt;"",②解答入力!Y78&lt;&gt;""),IF(②解答入力!$D78=②解答入力!Y78,1,0),"")</f>
        <v/>
      </c>
      <c r="Z78" s="398" t="str">
        <f>IF(AND(②解答入力!$D78&lt;&gt;"",②解答入力!Z78&lt;&gt;""),IF(②解答入力!$D78=②解答入力!Z78,1,0),"")</f>
        <v/>
      </c>
      <c r="AA78" s="398" t="str">
        <f>IF(AND(②解答入力!$D78&lt;&gt;"",②解答入力!AA78&lt;&gt;""),IF(②解答入力!$D78=②解答入力!AA78,1,0),"")</f>
        <v/>
      </c>
      <c r="AB78" s="398" t="str">
        <f>IF(AND(②解答入力!$D78&lt;&gt;"",②解答入力!AB78&lt;&gt;""),IF(②解答入力!$D78=②解答入力!AB78,1,0),"")</f>
        <v/>
      </c>
      <c r="AC78" s="398" t="str">
        <f>IF(AND(②解答入力!$D78&lt;&gt;"",②解答入力!AC78&lt;&gt;""),IF(②解答入力!$D78=②解答入力!AC78,1,0),"")</f>
        <v/>
      </c>
      <c r="AD78" s="398" t="str">
        <f>IF(AND(②解答入力!$D78&lt;&gt;"",②解答入力!AD78&lt;&gt;""),IF(②解答入力!$D78=②解答入力!AD78,1,0),"")</f>
        <v/>
      </c>
      <c r="AE78" s="398" t="str">
        <f>IF(AND(②解答入力!$D78&lt;&gt;"",②解答入力!AE78&lt;&gt;""),IF(②解答入力!$D78=②解答入力!AE78,1,0),"")</f>
        <v/>
      </c>
      <c r="AF78" s="398" t="str">
        <f>IF(AND(②解答入力!$D78&lt;&gt;"",②解答入力!AF78&lt;&gt;""),IF(②解答入力!$D78=②解答入力!AF78,1,0),"")</f>
        <v/>
      </c>
      <c r="AG78" s="398" t="str">
        <f>IF(AND(②解答入力!$D78&lt;&gt;"",②解答入力!AG78&lt;&gt;""),IF(②解答入力!$D78=②解答入力!AG78,1,0),"")</f>
        <v/>
      </c>
      <c r="AH78" s="398" t="str">
        <f>IF(AND(②解答入力!$D78&lt;&gt;"",②解答入力!AH78&lt;&gt;""),IF(②解答入力!$D78=②解答入力!AH78,1,0),"")</f>
        <v/>
      </c>
      <c r="AI78" s="398" t="str">
        <f>IF(AND(②解答入力!$D78&lt;&gt;"",②解答入力!AI78&lt;&gt;""),IF(②解答入力!$D78=②解答入力!AI78,1,0),"")</f>
        <v/>
      </c>
      <c r="AJ78" s="398" t="str">
        <f>IF(AND(②解答入力!$D78&lt;&gt;"",②解答入力!AJ78&lt;&gt;""),IF(②解答入力!$D78=②解答入力!AJ78,1,0),"")</f>
        <v/>
      </c>
      <c r="AK78" s="398" t="str">
        <f>IF(AND(②解答入力!$D78&lt;&gt;"",②解答入力!AK78&lt;&gt;""),IF(②解答入力!$D78=②解答入力!AK78,1,0),"")</f>
        <v/>
      </c>
      <c r="AL78" s="398" t="str">
        <f>IF(AND(②解答入力!$D78&lt;&gt;"",②解答入力!AL78&lt;&gt;""),IF(②解答入力!$D78=②解答入力!AL78,1,0),"")</f>
        <v/>
      </c>
      <c r="AM78" s="398" t="str">
        <f>IF(AND(②解答入力!$D78&lt;&gt;"",②解答入力!AM78&lt;&gt;""),IF(②解答入力!$D78=②解答入力!AM78,1,0),"")</f>
        <v/>
      </c>
      <c r="AN78" s="398" t="str">
        <f>IF(AND(②解答入力!$D78&lt;&gt;"",②解答入力!AN78&lt;&gt;""),IF(②解答入力!$D78=②解答入力!AN78,1,0),"")</f>
        <v/>
      </c>
      <c r="AO78" s="398" t="str">
        <f>IF(AND(②解答入力!$D78&lt;&gt;"",②解答入力!AO78&lt;&gt;""),IF(②解答入力!$D78=②解答入力!AO78,1,0),"")</f>
        <v/>
      </c>
      <c r="AP78" s="398" t="str">
        <f>IF(AND(②解答入力!$D78&lt;&gt;"",②解答入力!AP78&lt;&gt;""),IF(②解答入力!$D78=②解答入力!AP78,1,0),"")</f>
        <v/>
      </c>
      <c r="AQ78" s="398" t="str">
        <f>IF(AND(②解答入力!$D78&lt;&gt;"",②解答入力!AQ78&lt;&gt;""),IF(②解答入力!$D78=②解答入力!AQ78,1,0),"")</f>
        <v/>
      </c>
      <c r="AR78" s="408" t="str">
        <f>IF(AND(②解答入力!$D78&lt;&gt;"",②解答入力!AR78&lt;&gt;""),IF(②解答入力!$D78=②解答入力!AR78,1,0),"")</f>
        <v/>
      </c>
    </row>
    <row r="79" spans="1:44" ht="14.25" thickBot="1">
      <c r="A79" s="482"/>
      <c r="B79" s="778"/>
      <c r="C79" s="106">
        <v>73</v>
      </c>
      <c r="D79" s="371"/>
      <c r="E79" s="399" t="str">
        <f>IF(AND(②解答入力!$D79&lt;&gt;"",②解答入力!E79&lt;&gt;""),IF(②解答入力!$D79=②解答入力!E79,1,0),"")</f>
        <v/>
      </c>
      <c r="F79" s="400" t="str">
        <f>IF(AND(②解答入力!$D79&lt;&gt;"",②解答入力!F79&lt;&gt;""),IF(②解答入力!$D79=②解答入力!F79,1,0),"")</f>
        <v/>
      </c>
      <c r="G79" s="400" t="str">
        <f>IF(AND(②解答入力!$D79&lt;&gt;"",②解答入力!G79&lt;&gt;""),IF(②解答入力!$D79=②解答入力!G79,1,0),"")</f>
        <v/>
      </c>
      <c r="H79" s="400" t="str">
        <f>IF(AND(②解答入力!$D79&lt;&gt;"",②解答入力!H79&lt;&gt;""),IF(②解答入力!$D79=②解答入力!H79,1,0),"")</f>
        <v/>
      </c>
      <c r="I79" s="400" t="str">
        <f>IF(AND(②解答入力!$D79&lt;&gt;"",②解答入力!I79&lt;&gt;""),IF(②解答入力!$D79=②解答入力!I79,1,0),"")</f>
        <v/>
      </c>
      <c r="J79" s="400" t="str">
        <f>IF(AND(②解答入力!$D79&lt;&gt;"",②解答入力!J79&lt;&gt;""),IF(②解答入力!$D79=②解答入力!J79,1,0),"")</f>
        <v/>
      </c>
      <c r="K79" s="400" t="str">
        <f>IF(AND(②解答入力!$D79&lt;&gt;"",②解答入力!K79&lt;&gt;""),IF(②解答入力!$D79=②解答入力!K79,1,0),"")</f>
        <v/>
      </c>
      <c r="L79" s="400" t="str">
        <f>IF(AND(②解答入力!$D79&lt;&gt;"",②解答入力!L79&lt;&gt;""),IF(②解答入力!$D79=②解答入力!L79,1,0),"")</f>
        <v/>
      </c>
      <c r="M79" s="400" t="str">
        <f>IF(AND(②解答入力!$D79&lt;&gt;"",②解答入力!M79&lt;&gt;""),IF(②解答入力!$D79=②解答入力!M79,1,0),"")</f>
        <v/>
      </c>
      <c r="N79" s="400" t="str">
        <f>IF(AND(②解答入力!$D79&lt;&gt;"",②解答入力!N79&lt;&gt;""),IF(②解答入力!$D79=②解答入力!N79,1,0),"")</f>
        <v/>
      </c>
      <c r="O79" s="400" t="str">
        <f>IF(AND(②解答入力!$D79&lt;&gt;"",②解答入力!O79&lt;&gt;""),IF(②解答入力!$D79=②解答入力!O79,1,0),"")</f>
        <v/>
      </c>
      <c r="P79" s="400" t="str">
        <f>IF(AND(②解答入力!$D79&lt;&gt;"",②解答入力!P79&lt;&gt;""),IF(②解答入力!$D79=②解答入力!P79,1,0),"")</f>
        <v/>
      </c>
      <c r="Q79" s="400" t="str">
        <f>IF(AND(②解答入力!$D79&lt;&gt;"",②解答入力!Q79&lt;&gt;""),IF(②解答入力!$D79=②解答入力!Q79,1,0),"")</f>
        <v/>
      </c>
      <c r="R79" s="400" t="str">
        <f>IF(AND(②解答入力!$D79&lt;&gt;"",②解答入力!R79&lt;&gt;""),IF(②解答入力!$D79=②解答入力!R79,1,0),"")</f>
        <v/>
      </c>
      <c r="S79" s="400" t="str">
        <f>IF(AND(②解答入力!$D79&lt;&gt;"",②解答入力!S79&lt;&gt;""),IF(②解答入力!$D79=②解答入力!S79,1,0),"")</f>
        <v/>
      </c>
      <c r="T79" s="400" t="str">
        <f>IF(AND(②解答入力!$D79&lt;&gt;"",②解答入力!T79&lt;&gt;""),IF(②解答入力!$D79=②解答入力!T79,1,0),"")</f>
        <v/>
      </c>
      <c r="U79" s="400" t="str">
        <f>IF(AND(②解答入力!$D79&lt;&gt;"",②解答入力!U79&lt;&gt;""),IF(②解答入力!$D79=②解答入力!U79,1,0),"")</f>
        <v/>
      </c>
      <c r="V79" s="400" t="str">
        <f>IF(AND(②解答入力!$D79&lt;&gt;"",②解答入力!V79&lt;&gt;""),IF(②解答入力!$D79=②解答入力!V79,1,0),"")</f>
        <v/>
      </c>
      <c r="W79" s="400" t="str">
        <f>IF(AND(②解答入力!$D79&lt;&gt;"",②解答入力!W79&lt;&gt;""),IF(②解答入力!$D79=②解答入力!W79,1,0),"")</f>
        <v/>
      </c>
      <c r="X79" s="400" t="str">
        <f>IF(AND(②解答入力!$D79&lt;&gt;"",②解答入力!X79&lt;&gt;""),IF(②解答入力!$D79=②解答入力!X79,1,0),"")</f>
        <v/>
      </c>
      <c r="Y79" s="400" t="str">
        <f>IF(AND(②解答入力!$D79&lt;&gt;"",②解答入力!Y79&lt;&gt;""),IF(②解答入力!$D79=②解答入力!Y79,1,0),"")</f>
        <v/>
      </c>
      <c r="Z79" s="400" t="str">
        <f>IF(AND(②解答入力!$D79&lt;&gt;"",②解答入力!Z79&lt;&gt;""),IF(②解答入力!$D79=②解答入力!Z79,1,0),"")</f>
        <v/>
      </c>
      <c r="AA79" s="400" t="str">
        <f>IF(AND(②解答入力!$D79&lt;&gt;"",②解答入力!AA79&lt;&gt;""),IF(②解答入力!$D79=②解答入力!AA79,1,0),"")</f>
        <v/>
      </c>
      <c r="AB79" s="400" t="str">
        <f>IF(AND(②解答入力!$D79&lt;&gt;"",②解答入力!AB79&lt;&gt;""),IF(②解答入力!$D79=②解答入力!AB79,1,0),"")</f>
        <v/>
      </c>
      <c r="AC79" s="400" t="str">
        <f>IF(AND(②解答入力!$D79&lt;&gt;"",②解答入力!AC79&lt;&gt;""),IF(②解答入力!$D79=②解答入力!AC79,1,0),"")</f>
        <v/>
      </c>
      <c r="AD79" s="400" t="str">
        <f>IF(AND(②解答入力!$D79&lt;&gt;"",②解答入力!AD79&lt;&gt;""),IF(②解答入力!$D79=②解答入力!AD79,1,0),"")</f>
        <v/>
      </c>
      <c r="AE79" s="400" t="str">
        <f>IF(AND(②解答入力!$D79&lt;&gt;"",②解答入力!AE79&lt;&gt;""),IF(②解答入力!$D79=②解答入力!AE79,1,0),"")</f>
        <v/>
      </c>
      <c r="AF79" s="400" t="str">
        <f>IF(AND(②解答入力!$D79&lt;&gt;"",②解答入力!AF79&lt;&gt;""),IF(②解答入力!$D79=②解答入力!AF79,1,0),"")</f>
        <v/>
      </c>
      <c r="AG79" s="400" t="str">
        <f>IF(AND(②解答入力!$D79&lt;&gt;"",②解答入力!AG79&lt;&gt;""),IF(②解答入力!$D79=②解答入力!AG79,1,0),"")</f>
        <v/>
      </c>
      <c r="AH79" s="400" t="str">
        <f>IF(AND(②解答入力!$D79&lt;&gt;"",②解答入力!AH79&lt;&gt;""),IF(②解答入力!$D79=②解答入力!AH79,1,0),"")</f>
        <v/>
      </c>
      <c r="AI79" s="400" t="str">
        <f>IF(AND(②解答入力!$D79&lt;&gt;"",②解答入力!AI79&lt;&gt;""),IF(②解答入力!$D79=②解答入力!AI79,1,0),"")</f>
        <v/>
      </c>
      <c r="AJ79" s="400" t="str">
        <f>IF(AND(②解答入力!$D79&lt;&gt;"",②解答入力!AJ79&lt;&gt;""),IF(②解答入力!$D79=②解答入力!AJ79,1,0),"")</f>
        <v/>
      </c>
      <c r="AK79" s="400" t="str">
        <f>IF(AND(②解答入力!$D79&lt;&gt;"",②解答入力!AK79&lt;&gt;""),IF(②解答入力!$D79=②解答入力!AK79,1,0),"")</f>
        <v/>
      </c>
      <c r="AL79" s="400" t="str">
        <f>IF(AND(②解答入力!$D79&lt;&gt;"",②解答入力!AL79&lt;&gt;""),IF(②解答入力!$D79=②解答入力!AL79,1,0),"")</f>
        <v/>
      </c>
      <c r="AM79" s="400" t="str">
        <f>IF(AND(②解答入力!$D79&lt;&gt;"",②解答入力!AM79&lt;&gt;""),IF(②解答入力!$D79=②解答入力!AM79,1,0),"")</f>
        <v/>
      </c>
      <c r="AN79" s="400" t="str">
        <f>IF(AND(②解答入力!$D79&lt;&gt;"",②解答入力!AN79&lt;&gt;""),IF(②解答入力!$D79=②解答入力!AN79,1,0),"")</f>
        <v/>
      </c>
      <c r="AO79" s="400" t="str">
        <f>IF(AND(②解答入力!$D79&lt;&gt;"",②解答入力!AO79&lt;&gt;""),IF(②解答入力!$D79=②解答入力!AO79,1,0),"")</f>
        <v/>
      </c>
      <c r="AP79" s="400" t="str">
        <f>IF(AND(②解答入力!$D79&lt;&gt;"",②解答入力!AP79&lt;&gt;""),IF(②解答入力!$D79=②解答入力!AP79,1,0),"")</f>
        <v/>
      </c>
      <c r="AQ79" s="400" t="str">
        <f>IF(AND(②解答入力!$D79&lt;&gt;"",②解答入力!AQ79&lt;&gt;""),IF(②解答入力!$D79=②解答入力!AQ79,1,0),"")</f>
        <v/>
      </c>
      <c r="AR79" s="407" t="str">
        <f>IF(AND(②解答入力!$D79&lt;&gt;"",②解答入力!AR79&lt;&gt;""),IF(②解答入力!$D79=②解答入力!AR79,1,0),"")</f>
        <v/>
      </c>
    </row>
    <row r="80" spans="1:44" ht="13.5" customHeight="1">
      <c r="A80" s="482"/>
      <c r="B80" s="785" t="s">
        <v>85</v>
      </c>
      <c r="C80" s="114">
        <v>74</v>
      </c>
      <c r="D80" s="366"/>
      <c r="E80" s="395" t="str">
        <f>IF(AND(②解答入力!$D80&lt;&gt;"",②解答入力!E80&lt;&gt;""),IF(②解答入力!$D80=②解答入力!E80,1,0),"")</f>
        <v/>
      </c>
      <c r="F80" s="396" t="str">
        <f>IF(AND(②解答入力!$D80&lt;&gt;"",②解答入力!F80&lt;&gt;""),IF(②解答入力!$D80=②解答入力!F80,1,0),"")</f>
        <v/>
      </c>
      <c r="G80" s="396" t="str">
        <f>IF(AND(②解答入力!$D80&lt;&gt;"",②解答入力!G80&lt;&gt;""),IF(②解答入力!$D80=②解答入力!G80,1,0),"")</f>
        <v/>
      </c>
      <c r="H80" s="396" t="str">
        <f>IF(AND(②解答入力!$D80&lt;&gt;"",②解答入力!H80&lt;&gt;""),IF(②解答入力!$D80=②解答入力!H80,1,0),"")</f>
        <v/>
      </c>
      <c r="I80" s="396" t="str">
        <f>IF(AND(②解答入力!$D80&lt;&gt;"",②解答入力!I80&lt;&gt;""),IF(②解答入力!$D80=②解答入力!I80,1,0),"")</f>
        <v/>
      </c>
      <c r="J80" s="396" t="str">
        <f>IF(AND(②解答入力!$D80&lt;&gt;"",②解答入力!J80&lt;&gt;""),IF(②解答入力!$D80=②解答入力!J80,1,0),"")</f>
        <v/>
      </c>
      <c r="K80" s="396" t="str">
        <f>IF(AND(②解答入力!$D80&lt;&gt;"",②解答入力!K80&lt;&gt;""),IF(②解答入力!$D80=②解答入力!K80,1,0),"")</f>
        <v/>
      </c>
      <c r="L80" s="396" t="str">
        <f>IF(AND(②解答入力!$D80&lt;&gt;"",②解答入力!L80&lt;&gt;""),IF(②解答入力!$D80=②解答入力!L80,1,0),"")</f>
        <v/>
      </c>
      <c r="M80" s="396" t="str">
        <f>IF(AND(②解答入力!$D80&lt;&gt;"",②解答入力!M80&lt;&gt;""),IF(②解答入力!$D80=②解答入力!M80,1,0),"")</f>
        <v/>
      </c>
      <c r="N80" s="396" t="str">
        <f>IF(AND(②解答入力!$D80&lt;&gt;"",②解答入力!N80&lt;&gt;""),IF(②解答入力!$D80=②解答入力!N80,1,0),"")</f>
        <v/>
      </c>
      <c r="O80" s="396" t="str">
        <f>IF(AND(②解答入力!$D80&lt;&gt;"",②解答入力!O80&lt;&gt;""),IF(②解答入力!$D80=②解答入力!O80,1,0),"")</f>
        <v/>
      </c>
      <c r="P80" s="396" t="str">
        <f>IF(AND(②解答入力!$D80&lt;&gt;"",②解答入力!P80&lt;&gt;""),IF(②解答入力!$D80=②解答入力!P80,1,0),"")</f>
        <v/>
      </c>
      <c r="Q80" s="396" t="str">
        <f>IF(AND(②解答入力!$D80&lt;&gt;"",②解答入力!Q80&lt;&gt;""),IF(②解答入力!$D80=②解答入力!Q80,1,0),"")</f>
        <v/>
      </c>
      <c r="R80" s="396" t="str">
        <f>IF(AND(②解答入力!$D80&lt;&gt;"",②解答入力!R80&lt;&gt;""),IF(②解答入力!$D80=②解答入力!R80,1,0),"")</f>
        <v/>
      </c>
      <c r="S80" s="396" t="str">
        <f>IF(AND(②解答入力!$D80&lt;&gt;"",②解答入力!S80&lt;&gt;""),IF(②解答入力!$D80=②解答入力!S80,1,0),"")</f>
        <v/>
      </c>
      <c r="T80" s="396" t="str">
        <f>IF(AND(②解答入力!$D80&lt;&gt;"",②解答入力!T80&lt;&gt;""),IF(②解答入力!$D80=②解答入力!T80,1,0),"")</f>
        <v/>
      </c>
      <c r="U80" s="396" t="str">
        <f>IF(AND(②解答入力!$D80&lt;&gt;"",②解答入力!U80&lt;&gt;""),IF(②解答入力!$D80=②解答入力!U80,1,0),"")</f>
        <v/>
      </c>
      <c r="V80" s="396" t="str">
        <f>IF(AND(②解答入力!$D80&lt;&gt;"",②解答入力!V80&lt;&gt;""),IF(②解答入力!$D80=②解答入力!V80,1,0),"")</f>
        <v/>
      </c>
      <c r="W80" s="396" t="str">
        <f>IF(AND(②解答入力!$D80&lt;&gt;"",②解答入力!W80&lt;&gt;""),IF(②解答入力!$D80=②解答入力!W80,1,0),"")</f>
        <v/>
      </c>
      <c r="X80" s="396" t="str">
        <f>IF(AND(②解答入力!$D80&lt;&gt;"",②解答入力!X80&lt;&gt;""),IF(②解答入力!$D80=②解答入力!X80,1,0),"")</f>
        <v/>
      </c>
      <c r="Y80" s="396" t="str">
        <f>IF(AND(②解答入力!$D80&lt;&gt;"",②解答入力!Y80&lt;&gt;""),IF(②解答入力!$D80=②解答入力!Y80,1,0),"")</f>
        <v/>
      </c>
      <c r="Z80" s="396" t="str">
        <f>IF(AND(②解答入力!$D80&lt;&gt;"",②解答入力!Z80&lt;&gt;""),IF(②解答入力!$D80=②解答入力!Z80,1,0),"")</f>
        <v/>
      </c>
      <c r="AA80" s="396" t="str">
        <f>IF(AND(②解答入力!$D80&lt;&gt;"",②解答入力!AA80&lt;&gt;""),IF(②解答入力!$D80=②解答入力!AA80,1,0),"")</f>
        <v/>
      </c>
      <c r="AB80" s="396" t="str">
        <f>IF(AND(②解答入力!$D80&lt;&gt;"",②解答入力!AB80&lt;&gt;""),IF(②解答入力!$D80=②解答入力!AB80,1,0),"")</f>
        <v/>
      </c>
      <c r="AC80" s="396" t="str">
        <f>IF(AND(②解答入力!$D80&lt;&gt;"",②解答入力!AC80&lt;&gt;""),IF(②解答入力!$D80=②解答入力!AC80,1,0),"")</f>
        <v/>
      </c>
      <c r="AD80" s="396" t="str">
        <f>IF(AND(②解答入力!$D80&lt;&gt;"",②解答入力!AD80&lt;&gt;""),IF(②解答入力!$D80=②解答入力!AD80,1,0),"")</f>
        <v/>
      </c>
      <c r="AE80" s="396" t="str">
        <f>IF(AND(②解答入力!$D80&lt;&gt;"",②解答入力!AE80&lt;&gt;""),IF(②解答入力!$D80=②解答入力!AE80,1,0),"")</f>
        <v/>
      </c>
      <c r="AF80" s="396" t="str">
        <f>IF(AND(②解答入力!$D80&lt;&gt;"",②解答入力!AF80&lt;&gt;""),IF(②解答入力!$D80=②解答入力!AF80,1,0),"")</f>
        <v/>
      </c>
      <c r="AG80" s="396" t="str">
        <f>IF(AND(②解答入力!$D80&lt;&gt;"",②解答入力!AG80&lt;&gt;""),IF(②解答入力!$D80=②解答入力!AG80,1,0),"")</f>
        <v/>
      </c>
      <c r="AH80" s="396" t="str">
        <f>IF(AND(②解答入力!$D80&lt;&gt;"",②解答入力!AH80&lt;&gt;""),IF(②解答入力!$D80=②解答入力!AH80,1,0),"")</f>
        <v/>
      </c>
      <c r="AI80" s="396" t="str">
        <f>IF(AND(②解答入力!$D80&lt;&gt;"",②解答入力!AI80&lt;&gt;""),IF(②解答入力!$D80=②解答入力!AI80,1,0),"")</f>
        <v/>
      </c>
      <c r="AJ80" s="396" t="str">
        <f>IF(AND(②解答入力!$D80&lt;&gt;"",②解答入力!AJ80&lt;&gt;""),IF(②解答入力!$D80=②解答入力!AJ80,1,0),"")</f>
        <v/>
      </c>
      <c r="AK80" s="396" t="str">
        <f>IF(AND(②解答入力!$D80&lt;&gt;"",②解答入力!AK80&lt;&gt;""),IF(②解答入力!$D80=②解答入力!AK80,1,0),"")</f>
        <v/>
      </c>
      <c r="AL80" s="396" t="str">
        <f>IF(AND(②解答入力!$D80&lt;&gt;"",②解答入力!AL80&lt;&gt;""),IF(②解答入力!$D80=②解答入力!AL80,1,0),"")</f>
        <v/>
      </c>
      <c r="AM80" s="396" t="str">
        <f>IF(AND(②解答入力!$D80&lt;&gt;"",②解答入力!AM80&lt;&gt;""),IF(②解答入力!$D80=②解答入力!AM80,1,0),"")</f>
        <v/>
      </c>
      <c r="AN80" s="396" t="str">
        <f>IF(AND(②解答入力!$D80&lt;&gt;"",②解答入力!AN80&lt;&gt;""),IF(②解答入力!$D80=②解答入力!AN80,1,0),"")</f>
        <v/>
      </c>
      <c r="AO80" s="396" t="str">
        <f>IF(AND(②解答入力!$D80&lt;&gt;"",②解答入力!AO80&lt;&gt;""),IF(②解答入力!$D80=②解答入力!AO80,1,0),"")</f>
        <v/>
      </c>
      <c r="AP80" s="396" t="str">
        <f>IF(AND(②解答入力!$D80&lt;&gt;"",②解答入力!AP80&lt;&gt;""),IF(②解答入力!$D80=②解答入力!AP80,1,0),"")</f>
        <v/>
      </c>
      <c r="AQ80" s="396" t="str">
        <f>IF(AND(②解答入力!$D80&lt;&gt;"",②解答入力!AQ80&lt;&gt;""),IF(②解答入力!$D80=②解答入力!AQ80,1,0),"")</f>
        <v/>
      </c>
      <c r="AR80" s="406" t="str">
        <f>IF(AND(②解答入力!$D80&lt;&gt;"",②解答入力!AR80&lt;&gt;""),IF(②解答入力!$D80=②解答入力!AR80,1,0),"")</f>
        <v/>
      </c>
    </row>
    <row r="81" spans="1:44">
      <c r="A81" s="482"/>
      <c r="B81" s="786"/>
      <c r="C81" s="103">
        <v>75</v>
      </c>
      <c r="D81" s="367"/>
      <c r="E81" s="397" t="str">
        <f>IF(AND(②解答入力!$D81&lt;&gt;"",②解答入力!E81&lt;&gt;""),IF(②解答入力!$D81=②解答入力!E81,1,0),"")</f>
        <v/>
      </c>
      <c r="F81" s="398" t="str">
        <f>IF(AND(②解答入力!$D81&lt;&gt;"",②解答入力!F81&lt;&gt;""),IF(②解答入力!$D81=②解答入力!F81,1,0),"")</f>
        <v/>
      </c>
      <c r="G81" s="398" t="str">
        <f>IF(AND(②解答入力!$D81&lt;&gt;"",②解答入力!G81&lt;&gt;""),IF(②解答入力!$D81=②解答入力!G81,1,0),"")</f>
        <v/>
      </c>
      <c r="H81" s="398" t="str">
        <f>IF(AND(②解答入力!$D81&lt;&gt;"",②解答入力!H81&lt;&gt;""),IF(②解答入力!$D81=②解答入力!H81,1,0),"")</f>
        <v/>
      </c>
      <c r="I81" s="398" t="str">
        <f>IF(AND(②解答入力!$D81&lt;&gt;"",②解答入力!I81&lt;&gt;""),IF(②解答入力!$D81=②解答入力!I81,1,0),"")</f>
        <v/>
      </c>
      <c r="J81" s="398" t="str">
        <f>IF(AND(②解答入力!$D81&lt;&gt;"",②解答入力!J81&lt;&gt;""),IF(②解答入力!$D81=②解答入力!J81,1,0),"")</f>
        <v/>
      </c>
      <c r="K81" s="398" t="str">
        <f>IF(AND(②解答入力!$D81&lt;&gt;"",②解答入力!K81&lt;&gt;""),IF(②解答入力!$D81=②解答入力!K81,1,0),"")</f>
        <v/>
      </c>
      <c r="L81" s="398" t="str">
        <f>IF(AND(②解答入力!$D81&lt;&gt;"",②解答入力!L81&lt;&gt;""),IF(②解答入力!$D81=②解答入力!L81,1,0),"")</f>
        <v/>
      </c>
      <c r="M81" s="398" t="str">
        <f>IF(AND(②解答入力!$D81&lt;&gt;"",②解答入力!M81&lt;&gt;""),IF(②解答入力!$D81=②解答入力!M81,1,0),"")</f>
        <v/>
      </c>
      <c r="N81" s="398" t="str">
        <f>IF(AND(②解答入力!$D81&lt;&gt;"",②解答入力!N81&lt;&gt;""),IF(②解答入力!$D81=②解答入力!N81,1,0),"")</f>
        <v/>
      </c>
      <c r="O81" s="398" t="str">
        <f>IF(AND(②解答入力!$D81&lt;&gt;"",②解答入力!O81&lt;&gt;""),IF(②解答入力!$D81=②解答入力!O81,1,0),"")</f>
        <v/>
      </c>
      <c r="P81" s="398" t="str">
        <f>IF(AND(②解答入力!$D81&lt;&gt;"",②解答入力!P81&lt;&gt;""),IF(②解答入力!$D81=②解答入力!P81,1,0),"")</f>
        <v/>
      </c>
      <c r="Q81" s="398" t="str">
        <f>IF(AND(②解答入力!$D81&lt;&gt;"",②解答入力!Q81&lt;&gt;""),IF(②解答入力!$D81=②解答入力!Q81,1,0),"")</f>
        <v/>
      </c>
      <c r="R81" s="398" t="str">
        <f>IF(AND(②解答入力!$D81&lt;&gt;"",②解答入力!R81&lt;&gt;""),IF(②解答入力!$D81=②解答入力!R81,1,0),"")</f>
        <v/>
      </c>
      <c r="S81" s="398" t="str">
        <f>IF(AND(②解答入力!$D81&lt;&gt;"",②解答入力!S81&lt;&gt;""),IF(②解答入力!$D81=②解答入力!S81,1,0),"")</f>
        <v/>
      </c>
      <c r="T81" s="398" t="str">
        <f>IF(AND(②解答入力!$D81&lt;&gt;"",②解答入力!T81&lt;&gt;""),IF(②解答入力!$D81=②解答入力!T81,1,0),"")</f>
        <v/>
      </c>
      <c r="U81" s="398" t="str">
        <f>IF(AND(②解答入力!$D81&lt;&gt;"",②解答入力!U81&lt;&gt;""),IF(②解答入力!$D81=②解答入力!U81,1,0),"")</f>
        <v/>
      </c>
      <c r="V81" s="398" t="str">
        <f>IF(AND(②解答入力!$D81&lt;&gt;"",②解答入力!V81&lt;&gt;""),IF(②解答入力!$D81=②解答入力!V81,1,0),"")</f>
        <v/>
      </c>
      <c r="W81" s="398" t="str">
        <f>IF(AND(②解答入力!$D81&lt;&gt;"",②解答入力!W81&lt;&gt;""),IF(②解答入力!$D81=②解答入力!W81,1,0),"")</f>
        <v/>
      </c>
      <c r="X81" s="398" t="str">
        <f>IF(AND(②解答入力!$D81&lt;&gt;"",②解答入力!X81&lt;&gt;""),IF(②解答入力!$D81=②解答入力!X81,1,0),"")</f>
        <v/>
      </c>
      <c r="Y81" s="398" t="str">
        <f>IF(AND(②解答入力!$D81&lt;&gt;"",②解答入力!Y81&lt;&gt;""),IF(②解答入力!$D81=②解答入力!Y81,1,0),"")</f>
        <v/>
      </c>
      <c r="Z81" s="398" t="str">
        <f>IF(AND(②解答入力!$D81&lt;&gt;"",②解答入力!Z81&lt;&gt;""),IF(②解答入力!$D81=②解答入力!Z81,1,0),"")</f>
        <v/>
      </c>
      <c r="AA81" s="398" t="str">
        <f>IF(AND(②解答入力!$D81&lt;&gt;"",②解答入力!AA81&lt;&gt;""),IF(②解答入力!$D81=②解答入力!AA81,1,0),"")</f>
        <v/>
      </c>
      <c r="AB81" s="398" t="str">
        <f>IF(AND(②解答入力!$D81&lt;&gt;"",②解答入力!AB81&lt;&gt;""),IF(②解答入力!$D81=②解答入力!AB81,1,0),"")</f>
        <v/>
      </c>
      <c r="AC81" s="398" t="str">
        <f>IF(AND(②解答入力!$D81&lt;&gt;"",②解答入力!AC81&lt;&gt;""),IF(②解答入力!$D81=②解答入力!AC81,1,0),"")</f>
        <v/>
      </c>
      <c r="AD81" s="398" t="str">
        <f>IF(AND(②解答入力!$D81&lt;&gt;"",②解答入力!AD81&lt;&gt;""),IF(②解答入力!$D81=②解答入力!AD81,1,0),"")</f>
        <v/>
      </c>
      <c r="AE81" s="398" t="str">
        <f>IF(AND(②解答入力!$D81&lt;&gt;"",②解答入力!AE81&lt;&gt;""),IF(②解答入力!$D81=②解答入力!AE81,1,0),"")</f>
        <v/>
      </c>
      <c r="AF81" s="398" t="str">
        <f>IF(AND(②解答入力!$D81&lt;&gt;"",②解答入力!AF81&lt;&gt;""),IF(②解答入力!$D81=②解答入力!AF81,1,0),"")</f>
        <v/>
      </c>
      <c r="AG81" s="398" t="str">
        <f>IF(AND(②解答入力!$D81&lt;&gt;"",②解答入力!AG81&lt;&gt;""),IF(②解答入力!$D81=②解答入力!AG81,1,0),"")</f>
        <v/>
      </c>
      <c r="AH81" s="398" t="str">
        <f>IF(AND(②解答入力!$D81&lt;&gt;"",②解答入力!AH81&lt;&gt;""),IF(②解答入力!$D81=②解答入力!AH81,1,0),"")</f>
        <v/>
      </c>
      <c r="AI81" s="398" t="str">
        <f>IF(AND(②解答入力!$D81&lt;&gt;"",②解答入力!AI81&lt;&gt;""),IF(②解答入力!$D81=②解答入力!AI81,1,0),"")</f>
        <v/>
      </c>
      <c r="AJ81" s="398" t="str">
        <f>IF(AND(②解答入力!$D81&lt;&gt;"",②解答入力!AJ81&lt;&gt;""),IF(②解答入力!$D81=②解答入力!AJ81,1,0),"")</f>
        <v/>
      </c>
      <c r="AK81" s="398" t="str">
        <f>IF(AND(②解答入力!$D81&lt;&gt;"",②解答入力!AK81&lt;&gt;""),IF(②解答入力!$D81=②解答入力!AK81,1,0),"")</f>
        <v/>
      </c>
      <c r="AL81" s="398" t="str">
        <f>IF(AND(②解答入力!$D81&lt;&gt;"",②解答入力!AL81&lt;&gt;""),IF(②解答入力!$D81=②解答入力!AL81,1,0),"")</f>
        <v/>
      </c>
      <c r="AM81" s="398" t="str">
        <f>IF(AND(②解答入力!$D81&lt;&gt;"",②解答入力!AM81&lt;&gt;""),IF(②解答入力!$D81=②解答入力!AM81,1,0),"")</f>
        <v/>
      </c>
      <c r="AN81" s="398" t="str">
        <f>IF(AND(②解答入力!$D81&lt;&gt;"",②解答入力!AN81&lt;&gt;""),IF(②解答入力!$D81=②解答入力!AN81,1,0),"")</f>
        <v/>
      </c>
      <c r="AO81" s="398" t="str">
        <f>IF(AND(②解答入力!$D81&lt;&gt;"",②解答入力!AO81&lt;&gt;""),IF(②解答入力!$D81=②解答入力!AO81,1,0),"")</f>
        <v/>
      </c>
      <c r="AP81" s="398" t="str">
        <f>IF(AND(②解答入力!$D81&lt;&gt;"",②解答入力!AP81&lt;&gt;""),IF(②解答入力!$D81=②解答入力!AP81,1,0),"")</f>
        <v/>
      </c>
      <c r="AQ81" s="398" t="str">
        <f>IF(AND(②解答入力!$D81&lt;&gt;"",②解答入力!AQ81&lt;&gt;""),IF(②解答入力!$D81=②解答入力!AQ81,1,0),"")</f>
        <v/>
      </c>
      <c r="AR81" s="408" t="str">
        <f>IF(AND(②解答入力!$D81&lt;&gt;"",②解答入力!AR81&lt;&gt;""),IF(②解答入力!$D81=②解答入力!AR81,1,0),"")</f>
        <v/>
      </c>
    </row>
    <row r="82" spans="1:44">
      <c r="A82" s="482"/>
      <c r="B82" s="786"/>
      <c r="C82" s="104">
        <v>76</v>
      </c>
      <c r="D82" s="368"/>
      <c r="E82" s="397" t="str">
        <f>IF(AND(②解答入力!$D82&lt;&gt;"",②解答入力!E82&lt;&gt;""),IF(②解答入力!$D82=②解答入力!E82,1,0),"")</f>
        <v/>
      </c>
      <c r="F82" s="398" t="str">
        <f>IF(AND(②解答入力!$D82&lt;&gt;"",②解答入力!F82&lt;&gt;""),IF(②解答入力!$D82=②解答入力!F82,1,0),"")</f>
        <v/>
      </c>
      <c r="G82" s="398" t="str">
        <f>IF(AND(②解答入力!$D82&lt;&gt;"",②解答入力!G82&lt;&gt;""),IF(②解答入力!$D82=②解答入力!G82,1,0),"")</f>
        <v/>
      </c>
      <c r="H82" s="398" t="str">
        <f>IF(AND(②解答入力!$D82&lt;&gt;"",②解答入力!H82&lt;&gt;""),IF(②解答入力!$D82=②解答入力!H82,1,0),"")</f>
        <v/>
      </c>
      <c r="I82" s="398" t="str">
        <f>IF(AND(②解答入力!$D82&lt;&gt;"",②解答入力!I82&lt;&gt;""),IF(②解答入力!$D82=②解答入力!I82,1,0),"")</f>
        <v/>
      </c>
      <c r="J82" s="398" t="str">
        <f>IF(AND(②解答入力!$D82&lt;&gt;"",②解答入力!J82&lt;&gt;""),IF(②解答入力!$D82=②解答入力!J82,1,0),"")</f>
        <v/>
      </c>
      <c r="K82" s="398" t="str">
        <f>IF(AND(②解答入力!$D82&lt;&gt;"",②解答入力!K82&lt;&gt;""),IF(②解答入力!$D82=②解答入力!K82,1,0),"")</f>
        <v/>
      </c>
      <c r="L82" s="398" t="str">
        <f>IF(AND(②解答入力!$D82&lt;&gt;"",②解答入力!L82&lt;&gt;""),IF(②解答入力!$D82=②解答入力!L82,1,0),"")</f>
        <v/>
      </c>
      <c r="M82" s="398" t="str">
        <f>IF(AND(②解答入力!$D82&lt;&gt;"",②解答入力!M82&lt;&gt;""),IF(②解答入力!$D82=②解答入力!M82,1,0),"")</f>
        <v/>
      </c>
      <c r="N82" s="398" t="str">
        <f>IF(AND(②解答入力!$D82&lt;&gt;"",②解答入力!N82&lt;&gt;""),IF(②解答入力!$D82=②解答入力!N82,1,0),"")</f>
        <v/>
      </c>
      <c r="O82" s="398" t="str">
        <f>IF(AND(②解答入力!$D82&lt;&gt;"",②解答入力!O82&lt;&gt;""),IF(②解答入力!$D82=②解答入力!O82,1,0),"")</f>
        <v/>
      </c>
      <c r="P82" s="398" t="str">
        <f>IF(AND(②解答入力!$D82&lt;&gt;"",②解答入力!P82&lt;&gt;""),IF(②解答入力!$D82=②解答入力!P82,1,0),"")</f>
        <v/>
      </c>
      <c r="Q82" s="398" t="str">
        <f>IF(AND(②解答入力!$D82&lt;&gt;"",②解答入力!Q82&lt;&gt;""),IF(②解答入力!$D82=②解答入力!Q82,1,0),"")</f>
        <v/>
      </c>
      <c r="R82" s="398" t="str">
        <f>IF(AND(②解答入力!$D82&lt;&gt;"",②解答入力!R82&lt;&gt;""),IF(②解答入力!$D82=②解答入力!R82,1,0),"")</f>
        <v/>
      </c>
      <c r="S82" s="398" t="str">
        <f>IF(AND(②解答入力!$D82&lt;&gt;"",②解答入力!S82&lt;&gt;""),IF(②解答入力!$D82=②解答入力!S82,1,0),"")</f>
        <v/>
      </c>
      <c r="T82" s="398" t="str">
        <f>IF(AND(②解答入力!$D82&lt;&gt;"",②解答入力!T82&lt;&gt;""),IF(②解答入力!$D82=②解答入力!T82,1,0),"")</f>
        <v/>
      </c>
      <c r="U82" s="398" t="str">
        <f>IF(AND(②解答入力!$D82&lt;&gt;"",②解答入力!U82&lt;&gt;""),IF(②解答入力!$D82=②解答入力!U82,1,0),"")</f>
        <v/>
      </c>
      <c r="V82" s="398" t="str">
        <f>IF(AND(②解答入力!$D82&lt;&gt;"",②解答入力!V82&lt;&gt;""),IF(②解答入力!$D82=②解答入力!V82,1,0),"")</f>
        <v/>
      </c>
      <c r="W82" s="398" t="str">
        <f>IF(AND(②解答入力!$D82&lt;&gt;"",②解答入力!W82&lt;&gt;""),IF(②解答入力!$D82=②解答入力!W82,1,0),"")</f>
        <v/>
      </c>
      <c r="X82" s="398" t="str">
        <f>IF(AND(②解答入力!$D82&lt;&gt;"",②解答入力!X82&lt;&gt;""),IF(②解答入力!$D82=②解答入力!X82,1,0),"")</f>
        <v/>
      </c>
      <c r="Y82" s="398" t="str">
        <f>IF(AND(②解答入力!$D82&lt;&gt;"",②解答入力!Y82&lt;&gt;""),IF(②解答入力!$D82=②解答入力!Y82,1,0),"")</f>
        <v/>
      </c>
      <c r="Z82" s="398" t="str">
        <f>IF(AND(②解答入力!$D82&lt;&gt;"",②解答入力!Z82&lt;&gt;""),IF(②解答入力!$D82=②解答入力!Z82,1,0),"")</f>
        <v/>
      </c>
      <c r="AA82" s="398" t="str">
        <f>IF(AND(②解答入力!$D82&lt;&gt;"",②解答入力!AA82&lt;&gt;""),IF(②解答入力!$D82=②解答入力!AA82,1,0),"")</f>
        <v/>
      </c>
      <c r="AB82" s="398" t="str">
        <f>IF(AND(②解答入力!$D82&lt;&gt;"",②解答入力!AB82&lt;&gt;""),IF(②解答入力!$D82=②解答入力!AB82,1,0),"")</f>
        <v/>
      </c>
      <c r="AC82" s="398" t="str">
        <f>IF(AND(②解答入力!$D82&lt;&gt;"",②解答入力!AC82&lt;&gt;""),IF(②解答入力!$D82=②解答入力!AC82,1,0),"")</f>
        <v/>
      </c>
      <c r="AD82" s="398" t="str">
        <f>IF(AND(②解答入力!$D82&lt;&gt;"",②解答入力!AD82&lt;&gt;""),IF(②解答入力!$D82=②解答入力!AD82,1,0),"")</f>
        <v/>
      </c>
      <c r="AE82" s="398" t="str">
        <f>IF(AND(②解答入力!$D82&lt;&gt;"",②解答入力!AE82&lt;&gt;""),IF(②解答入力!$D82=②解答入力!AE82,1,0),"")</f>
        <v/>
      </c>
      <c r="AF82" s="398" t="str">
        <f>IF(AND(②解答入力!$D82&lt;&gt;"",②解答入力!AF82&lt;&gt;""),IF(②解答入力!$D82=②解答入力!AF82,1,0),"")</f>
        <v/>
      </c>
      <c r="AG82" s="398" t="str">
        <f>IF(AND(②解答入力!$D82&lt;&gt;"",②解答入力!AG82&lt;&gt;""),IF(②解答入力!$D82=②解答入力!AG82,1,0),"")</f>
        <v/>
      </c>
      <c r="AH82" s="398" t="str">
        <f>IF(AND(②解答入力!$D82&lt;&gt;"",②解答入力!AH82&lt;&gt;""),IF(②解答入力!$D82=②解答入力!AH82,1,0),"")</f>
        <v/>
      </c>
      <c r="AI82" s="398" t="str">
        <f>IF(AND(②解答入力!$D82&lt;&gt;"",②解答入力!AI82&lt;&gt;""),IF(②解答入力!$D82=②解答入力!AI82,1,0),"")</f>
        <v/>
      </c>
      <c r="AJ82" s="398" t="str">
        <f>IF(AND(②解答入力!$D82&lt;&gt;"",②解答入力!AJ82&lt;&gt;""),IF(②解答入力!$D82=②解答入力!AJ82,1,0),"")</f>
        <v/>
      </c>
      <c r="AK82" s="398" t="str">
        <f>IF(AND(②解答入力!$D82&lt;&gt;"",②解答入力!AK82&lt;&gt;""),IF(②解答入力!$D82=②解答入力!AK82,1,0),"")</f>
        <v/>
      </c>
      <c r="AL82" s="398" t="str">
        <f>IF(AND(②解答入力!$D82&lt;&gt;"",②解答入力!AL82&lt;&gt;""),IF(②解答入力!$D82=②解答入力!AL82,1,0),"")</f>
        <v/>
      </c>
      <c r="AM82" s="398" t="str">
        <f>IF(AND(②解答入力!$D82&lt;&gt;"",②解答入力!AM82&lt;&gt;""),IF(②解答入力!$D82=②解答入力!AM82,1,0),"")</f>
        <v/>
      </c>
      <c r="AN82" s="398" t="str">
        <f>IF(AND(②解答入力!$D82&lt;&gt;"",②解答入力!AN82&lt;&gt;""),IF(②解答入力!$D82=②解答入力!AN82,1,0),"")</f>
        <v/>
      </c>
      <c r="AO82" s="398" t="str">
        <f>IF(AND(②解答入力!$D82&lt;&gt;"",②解答入力!AO82&lt;&gt;""),IF(②解答入力!$D82=②解答入力!AO82,1,0),"")</f>
        <v/>
      </c>
      <c r="AP82" s="398" t="str">
        <f>IF(AND(②解答入力!$D82&lt;&gt;"",②解答入力!AP82&lt;&gt;""),IF(②解答入力!$D82=②解答入力!AP82,1,0),"")</f>
        <v/>
      </c>
      <c r="AQ82" s="398" t="str">
        <f>IF(AND(②解答入力!$D82&lt;&gt;"",②解答入力!AQ82&lt;&gt;""),IF(②解答入力!$D82=②解答入力!AQ82,1,0),"")</f>
        <v/>
      </c>
      <c r="AR82" s="408" t="str">
        <f>IF(AND(②解答入力!$D82&lt;&gt;"",②解答入力!AR82&lt;&gt;""),IF(②解答入力!$D82=②解答入力!AR82,1,0),"")</f>
        <v/>
      </c>
    </row>
    <row r="83" spans="1:44">
      <c r="A83" s="482"/>
      <c r="B83" s="786"/>
      <c r="C83" s="103">
        <v>77</v>
      </c>
      <c r="D83" s="367"/>
      <c r="E83" s="397" t="str">
        <f>IF(AND(②解答入力!$D83&lt;&gt;"",②解答入力!E83&lt;&gt;""),IF(②解答入力!$D83=②解答入力!E83,1,0),"")</f>
        <v/>
      </c>
      <c r="F83" s="398" t="str">
        <f>IF(AND(②解答入力!$D83&lt;&gt;"",②解答入力!F83&lt;&gt;""),IF(②解答入力!$D83=②解答入力!F83,1,0),"")</f>
        <v/>
      </c>
      <c r="G83" s="398" t="str">
        <f>IF(AND(②解答入力!$D83&lt;&gt;"",②解答入力!G83&lt;&gt;""),IF(②解答入力!$D83=②解答入力!G83,1,0),"")</f>
        <v/>
      </c>
      <c r="H83" s="398" t="str">
        <f>IF(AND(②解答入力!$D83&lt;&gt;"",②解答入力!H83&lt;&gt;""),IF(②解答入力!$D83=②解答入力!H83,1,0),"")</f>
        <v/>
      </c>
      <c r="I83" s="398" t="str">
        <f>IF(AND(②解答入力!$D83&lt;&gt;"",②解答入力!I83&lt;&gt;""),IF(②解答入力!$D83=②解答入力!I83,1,0),"")</f>
        <v/>
      </c>
      <c r="J83" s="398" t="str">
        <f>IF(AND(②解答入力!$D83&lt;&gt;"",②解答入力!J83&lt;&gt;""),IF(②解答入力!$D83=②解答入力!J83,1,0),"")</f>
        <v/>
      </c>
      <c r="K83" s="398" t="str">
        <f>IF(AND(②解答入力!$D83&lt;&gt;"",②解答入力!K83&lt;&gt;""),IF(②解答入力!$D83=②解答入力!K83,1,0),"")</f>
        <v/>
      </c>
      <c r="L83" s="398" t="str">
        <f>IF(AND(②解答入力!$D83&lt;&gt;"",②解答入力!L83&lt;&gt;""),IF(②解答入力!$D83=②解答入力!L83,1,0),"")</f>
        <v/>
      </c>
      <c r="M83" s="398" t="str">
        <f>IF(AND(②解答入力!$D83&lt;&gt;"",②解答入力!M83&lt;&gt;""),IF(②解答入力!$D83=②解答入力!M83,1,0),"")</f>
        <v/>
      </c>
      <c r="N83" s="398" t="str">
        <f>IF(AND(②解答入力!$D83&lt;&gt;"",②解答入力!N83&lt;&gt;""),IF(②解答入力!$D83=②解答入力!N83,1,0),"")</f>
        <v/>
      </c>
      <c r="O83" s="398" t="str">
        <f>IF(AND(②解答入力!$D83&lt;&gt;"",②解答入力!O83&lt;&gt;""),IF(②解答入力!$D83=②解答入力!O83,1,0),"")</f>
        <v/>
      </c>
      <c r="P83" s="398" t="str">
        <f>IF(AND(②解答入力!$D83&lt;&gt;"",②解答入力!P83&lt;&gt;""),IF(②解答入力!$D83=②解答入力!P83,1,0),"")</f>
        <v/>
      </c>
      <c r="Q83" s="398" t="str">
        <f>IF(AND(②解答入力!$D83&lt;&gt;"",②解答入力!Q83&lt;&gt;""),IF(②解答入力!$D83=②解答入力!Q83,1,0),"")</f>
        <v/>
      </c>
      <c r="R83" s="398" t="str">
        <f>IF(AND(②解答入力!$D83&lt;&gt;"",②解答入力!R83&lt;&gt;""),IF(②解答入力!$D83=②解答入力!R83,1,0),"")</f>
        <v/>
      </c>
      <c r="S83" s="398" t="str">
        <f>IF(AND(②解答入力!$D83&lt;&gt;"",②解答入力!S83&lt;&gt;""),IF(②解答入力!$D83=②解答入力!S83,1,0),"")</f>
        <v/>
      </c>
      <c r="T83" s="398" t="str">
        <f>IF(AND(②解答入力!$D83&lt;&gt;"",②解答入力!T83&lt;&gt;""),IF(②解答入力!$D83=②解答入力!T83,1,0),"")</f>
        <v/>
      </c>
      <c r="U83" s="398" t="str">
        <f>IF(AND(②解答入力!$D83&lt;&gt;"",②解答入力!U83&lt;&gt;""),IF(②解答入力!$D83=②解答入力!U83,1,0),"")</f>
        <v/>
      </c>
      <c r="V83" s="398" t="str">
        <f>IF(AND(②解答入力!$D83&lt;&gt;"",②解答入力!V83&lt;&gt;""),IF(②解答入力!$D83=②解答入力!V83,1,0),"")</f>
        <v/>
      </c>
      <c r="W83" s="398" t="str">
        <f>IF(AND(②解答入力!$D83&lt;&gt;"",②解答入力!W83&lt;&gt;""),IF(②解答入力!$D83=②解答入力!W83,1,0),"")</f>
        <v/>
      </c>
      <c r="X83" s="398" t="str">
        <f>IF(AND(②解答入力!$D83&lt;&gt;"",②解答入力!X83&lt;&gt;""),IF(②解答入力!$D83=②解答入力!X83,1,0),"")</f>
        <v/>
      </c>
      <c r="Y83" s="398" t="str">
        <f>IF(AND(②解答入力!$D83&lt;&gt;"",②解答入力!Y83&lt;&gt;""),IF(②解答入力!$D83=②解答入力!Y83,1,0),"")</f>
        <v/>
      </c>
      <c r="Z83" s="398" t="str">
        <f>IF(AND(②解答入力!$D83&lt;&gt;"",②解答入力!Z83&lt;&gt;""),IF(②解答入力!$D83=②解答入力!Z83,1,0),"")</f>
        <v/>
      </c>
      <c r="AA83" s="398" t="str">
        <f>IF(AND(②解答入力!$D83&lt;&gt;"",②解答入力!AA83&lt;&gt;""),IF(②解答入力!$D83=②解答入力!AA83,1,0),"")</f>
        <v/>
      </c>
      <c r="AB83" s="398" t="str">
        <f>IF(AND(②解答入力!$D83&lt;&gt;"",②解答入力!AB83&lt;&gt;""),IF(②解答入力!$D83=②解答入力!AB83,1,0),"")</f>
        <v/>
      </c>
      <c r="AC83" s="398" t="str">
        <f>IF(AND(②解答入力!$D83&lt;&gt;"",②解答入力!AC83&lt;&gt;""),IF(②解答入力!$D83=②解答入力!AC83,1,0),"")</f>
        <v/>
      </c>
      <c r="AD83" s="398" t="str">
        <f>IF(AND(②解答入力!$D83&lt;&gt;"",②解答入力!AD83&lt;&gt;""),IF(②解答入力!$D83=②解答入力!AD83,1,0),"")</f>
        <v/>
      </c>
      <c r="AE83" s="398" t="str">
        <f>IF(AND(②解答入力!$D83&lt;&gt;"",②解答入力!AE83&lt;&gt;""),IF(②解答入力!$D83=②解答入力!AE83,1,0),"")</f>
        <v/>
      </c>
      <c r="AF83" s="398" t="str">
        <f>IF(AND(②解答入力!$D83&lt;&gt;"",②解答入力!AF83&lt;&gt;""),IF(②解答入力!$D83=②解答入力!AF83,1,0),"")</f>
        <v/>
      </c>
      <c r="AG83" s="398" t="str">
        <f>IF(AND(②解答入力!$D83&lt;&gt;"",②解答入力!AG83&lt;&gt;""),IF(②解答入力!$D83=②解答入力!AG83,1,0),"")</f>
        <v/>
      </c>
      <c r="AH83" s="398" t="str">
        <f>IF(AND(②解答入力!$D83&lt;&gt;"",②解答入力!AH83&lt;&gt;""),IF(②解答入力!$D83=②解答入力!AH83,1,0),"")</f>
        <v/>
      </c>
      <c r="AI83" s="398" t="str">
        <f>IF(AND(②解答入力!$D83&lt;&gt;"",②解答入力!AI83&lt;&gt;""),IF(②解答入力!$D83=②解答入力!AI83,1,0),"")</f>
        <v/>
      </c>
      <c r="AJ83" s="398" t="str">
        <f>IF(AND(②解答入力!$D83&lt;&gt;"",②解答入力!AJ83&lt;&gt;""),IF(②解答入力!$D83=②解答入力!AJ83,1,0),"")</f>
        <v/>
      </c>
      <c r="AK83" s="398" t="str">
        <f>IF(AND(②解答入力!$D83&lt;&gt;"",②解答入力!AK83&lt;&gt;""),IF(②解答入力!$D83=②解答入力!AK83,1,0),"")</f>
        <v/>
      </c>
      <c r="AL83" s="398" t="str">
        <f>IF(AND(②解答入力!$D83&lt;&gt;"",②解答入力!AL83&lt;&gt;""),IF(②解答入力!$D83=②解答入力!AL83,1,0),"")</f>
        <v/>
      </c>
      <c r="AM83" s="398" t="str">
        <f>IF(AND(②解答入力!$D83&lt;&gt;"",②解答入力!AM83&lt;&gt;""),IF(②解答入力!$D83=②解答入力!AM83,1,0),"")</f>
        <v/>
      </c>
      <c r="AN83" s="398" t="str">
        <f>IF(AND(②解答入力!$D83&lt;&gt;"",②解答入力!AN83&lt;&gt;""),IF(②解答入力!$D83=②解答入力!AN83,1,0),"")</f>
        <v/>
      </c>
      <c r="AO83" s="398" t="str">
        <f>IF(AND(②解答入力!$D83&lt;&gt;"",②解答入力!AO83&lt;&gt;""),IF(②解答入力!$D83=②解答入力!AO83,1,0),"")</f>
        <v/>
      </c>
      <c r="AP83" s="398" t="str">
        <f>IF(AND(②解答入力!$D83&lt;&gt;"",②解答入力!AP83&lt;&gt;""),IF(②解答入力!$D83=②解答入力!AP83,1,0),"")</f>
        <v/>
      </c>
      <c r="AQ83" s="398" t="str">
        <f>IF(AND(②解答入力!$D83&lt;&gt;"",②解答入力!AQ83&lt;&gt;""),IF(②解答入力!$D83=②解答入力!AQ83,1,0),"")</f>
        <v/>
      </c>
      <c r="AR83" s="408" t="str">
        <f>IF(AND(②解答入力!$D83&lt;&gt;"",②解答入力!AR83&lt;&gt;""),IF(②解答入力!$D83=②解答入力!AR83,1,0),"")</f>
        <v/>
      </c>
    </row>
    <row r="84" spans="1:44">
      <c r="A84" s="482"/>
      <c r="B84" s="786"/>
      <c r="C84" s="103">
        <v>78</v>
      </c>
      <c r="D84" s="367"/>
      <c r="E84" s="397" t="str">
        <f>IF(AND(②解答入力!$D84&lt;&gt;"",②解答入力!E84&lt;&gt;""),IF(②解答入力!$D84=②解答入力!E84,1,0),"")</f>
        <v/>
      </c>
      <c r="F84" s="398" t="str">
        <f>IF(AND(②解答入力!$D84&lt;&gt;"",②解答入力!F84&lt;&gt;""),IF(②解答入力!$D84=②解答入力!F84,1,0),"")</f>
        <v/>
      </c>
      <c r="G84" s="398" t="str">
        <f>IF(AND(②解答入力!$D84&lt;&gt;"",②解答入力!G84&lt;&gt;""),IF(②解答入力!$D84=②解答入力!G84,1,0),"")</f>
        <v/>
      </c>
      <c r="H84" s="398" t="str">
        <f>IF(AND(②解答入力!$D84&lt;&gt;"",②解答入力!H84&lt;&gt;""),IF(②解答入力!$D84=②解答入力!H84,1,0),"")</f>
        <v/>
      </c>
      <c r="I84" s="398" t="str">
        <f>IF(AND(②解答入力!$D84&lt;&gt;"",②解答入力!I84&lt;&gt;""),IF(②解答入力!$D84=②解答入力!I84,1,0),"")</f>
        <v/>
      </c>
      <c r="J84" s="398" t="str">
        <f>IF(AND(②解答入力!$D84&lt;&gt;"",②解答入力!J84&lt;&gt;""),IF(②解答入力!$D84=②解答入力!J84,1,0),"")</f>
        <v/>
      </c>
      <c r="K84" s="398" t="str">
        <f>IF(AND(②解答入力!$D84&lt;&gt;"",②解答入力!K84&lt;&gt;""),IF(②解答入力!$D84=②解答入力!K84,1,0),"")</f>
        <v/>
      </c>
      <c r="L84" s="398" t="str">
        <f>IF(AND(②解答入力!$D84&lt;&gt;"",②解答入力!L84&lt;&gt;""),IF(②解答入力!$D84=②解答入力!L84,1,0),"")</f>
        <v/>
      </c>
      <c r="M84" s="398" t="str">
        <f>IF(AND(②解答入力!$D84&lt;&gt;"",②解答入力!M84&lt;&gt;""),IF(②解答入力!$D84=②解答入力!M84,1,0),"")</f>
        <v/>
      </c>
      <c r="N84" s="398" t="str">
        <f>IF(AND(②解答入力!$D84&lt;&gt;"",②解答入力!N84&lt;&gt;""),IF(②解答入力!$D84=②解答入力!N84,1,0),"")</f>
        <v/>
      </c>
      <c r="O84" s="398" t="str">
        <f>IF(AND(②解答入力!$D84&lt;&gt;"",②解答入力!O84&lt;&gt;""),IF(②解答入力!$D84=②解答入力!O84,1,0),"")</f>
        <v/>
      </c>
      <c r="P84" s="398" t="str">
        <f>IF(AND(②解答入力!$D84&lt;&gt;"",②解答入力!P84&lt;&gt;""),IF(②解答入力!$D84=②解答入力!P84,1,0),"")</f>
        <v/>
      </c>
      <c r="Q84" s="398" t="str">
        <f>IF(AND(②解答入力!$D84&lt;&gt;"",②解答入力!Q84&lt;&gt;""),IF(②解答入力!$D84=②解答入力!Q84,1,0),"")</f>
        <v/>
      </c>
      <c r="R84" s="398" t="str">
        <f>IF(AND(②解答入力!$D84&lt;&gt;"",②解答入力!R84&lt;&gt;""),IF(②解答入力!$D84=②解答入力!R84,1,0),"")</f>
        <v/>
      </c>
      <c r="S84" s="398" t="str">
        <f>IF(AND(②解答入力!$D84&lt;&gt;"",②解答入力!S84&lt;&gt;""),IF(②解答入力!$D84=②解答入力!S84,1,0),"")</f>
        <v/>
      </c>
      <c r="T84" s="398" t="str">
        <f>IF(AND(②解答入力!$D84&lt;&gt;"",②解答入力!T84&lt;&gt;""),IF(②解答入力!$D84=②解答入力!T84,1,0),"")</f>
        <v/>
      </c>
      <c r="U84" s="398" t="str">
        <f>IF(AND(②解答入力!$D84&lt;&gt;"",②解答入力!U84&lt;&gt;""),IF(②解答入力!$D84=②解答入力!U84,1,0),"")</f>
        <v/>
      </c>
      <c r="V84" s="398" t="str">
        <f>IF(AND(②解答入力!$D84&lt;&gt;"",②解答入力!V84&lt;&gt;""),IF(②解答入力!$D84=②解答入力!V84,1,0),"")</f>
        <v/>
      </c>
      <c r="W84" s="398" t="str">
        <f>IF(AND(②解答入力!$D84&lt;&gt;"",②解答入力!W84&lt;&gt;""),IF(②解答入力!$D84=②解答入力!W84,1,0),"")</f>
        <v/>
      </c>
      <c r="X84" s="398" t="str">
        <f>IF(AND(②解答入力!$D84&lt;&gt;"",②解答入力!X84&lt;&gt;""),IF(②解答入力!$D84=②解答入力!X84,1,0),"")</f>
        <v/>
      </c>
      <c r="Y84" s="398" t="str">
        <f>IF(AND(②解答入力!$D84&lt;&gt;"",②解答入力!Y84&lt;&gt;""),IF(②解答入力!$D84=②解答入力!Y84,1,0),"")</f>
        <v/>
      </c>
      <c r="Z84" s="398" t="str">
        <f>IF(AND(②解答入力!$D84&lt;&gt;"",②解答入力!Z84&lt;&gt;""),IF(②解答入力!$D84=②解答入力!Z84,1,0),"")</f>
        <v/>
      </c>
      <c r="AA84" s="398" t="str">
        <f>IF(AND(②解答入力!$D84&lt;&gt;"",②解答入力!AA84&lt;&gt;""),IF(②解答入力!$D84=②解答入力!AA84,1,0),"")</f>
        <v/>
      </c>
      <c r="AB84" s="398" t="str">
        <f>IF(AND(②解答入力!$D84&lt;&gt;"",②解答入力!AB84&lt;&gt;""),IF(②解答入力!$D84=②解答入力!AB84,1,0),"")</f>
        <v/>
      </c>
      <c r="AC84" s="398" t="str">
        <f>IF(AND(②解答入力!$D84&lt;&gt;"",②解答入力!AC84&lt;&gt;""),IF(②解答入力!$D84=②解答入力!AC84,1,0),"")</f>
        <v/>
      </c>
      <c r="AD84" s="398" t="str">
        <f>IF(AND(②解答入力!$D84&lt;&gt;"",②解答入力!AD84&lt;&gt;""),IF(②解答入力!$D84=②解答入力!AD84,1,0),"")</f>
        <v/>
      </c>
      <c r="AE84" s="398" t="str">
        <f>IF(AND(②解答入力!$D84&lt;&gt;"",②解答入力!AE84&lt;&gt;""),IF(②解答入力!$D84=②解答入力!AE84,1,0),"")</f>
        <v/>
      </c>
      <c r="AF84" s="398" t="str">
        <f>IF(AND(②解答入力!$D84&lt;&gt;"",②解答入力!AF84&lt;&gt;""),IF(②解答入力!$D84=②解答入力!AF84,1,0),"")</f>
        <v/>
      </c>
      <c r="AG84" s="398" t="str">
        <f>IF(AND(②解答入力!$D84&lt;&gt;"",②解答入力!AG84&lt;&gt;""),IF(②解答入力!$D84=②解答入力!AG84,1,0),"")</f>
        <v/>
      </c>
      <c r="AH84" s="398" t="str">
        <f>IF(AND(②解答入力!$D84&lt;&gt;"",②解答入力!AH84&lt;&gt;""),IF(②解答入力!$D84=②解答入力!AH84,1,0),"")</f>
        <v/>
      </c>
      <c r="AI84" s="398" t="str">
        <f>IF(AND(②解答入力!$D84&lt;&gt;"",②解答入力!AI84&lt;&gt;""),IF(②解答入力!$D84=②解答入力!AI84,1,0),"")</f>
        <v/>
      </c>
      <c r="AJ84" s="398" t="str">
        <f>IF(AND(②解答入力!$D84&lt;&gt;"",②解答入力!AJ84&lt;&gt;""),IF(②解答入力!$D84=②解答入力!AJ84,1,0),"")</f>
        <v/>
      </c>
      <c r="AK84" s="398" t="str">
        <f>IF(AND(②解答入力!$D84&lt;&gt;"",②解答入力!AK84&lt;&gt;""),IF(②解答入力!$D84=②解答入力!AK84,1,0),"")</f>
        <v/>
      </c>
      <c r="AL84" s="398" t="str">
        <f>IF(AND(②解答入力!$D84&lt;&gt;"",②解答入力!AL84&lt;&gt;""),IF(②解答入力!$D84=②解答入力!AL84,1,0),"")</f>
        <v/>
      </c>
      <c r="AM84" s="398" t="str">
        <f>IF(AND(②解答入力!$D84&lt;&gt;"",②解答入力!AM84&lt;&gt;""),IF(②解答入力!$D84=②解答入力!AM84,1,0),"")</f>
        <v/>
      </c>
      <c r="AN84" s="398" t="str">
        <f>IF(AND(②解答入力!$D84&lt;&gt;"",②解答入力!AN84&lt;&gt;""),IF(②解答入力!$D84=②解答入力!AN84,1,0),"")</f>
        <v/>
      </c>
      <c r="AO84" s="398" t="str">
        <f>IF(AND(②解答入力!$D84&lt;&gt;"",②解答入力!AO84&lt;&gt;""),IF(②解答入力!$D84=②解答入力!AO84,1,0),"")</f>
        <v/>
      </c>
      <c r="AP84" s="398" t="str">
        <f>IF(AND(②解答入力!$D84&lt;&gt;"",②解答入力!AP84&lt;&gt;""),IF(②解答入力!$D84=②解答入力!AP84,1,0),"")</f>
        <v/>
      </c>
      <c r="AQ84" s="398" t="str">
        <f>IF(AND(②解答入力!$D84&lt;&gt;"",②解答入力!AQ84&lt;&gt;""),IF(②解答入力!$D84=②解答入力!AQ84,1,0),"")</f>
        <v/>
      </c>
      <c r="AR84" s="408" t="str">
        <f>IF(AND(②解答入力!$D84&lt;&gt;"",②解答入力!AR84&lt;&gt;""),IF(②解答入力!$D84=②解答入力!AR84,1,0),"")</f>
        <v/>
      </c>
    </row>
    <row r="85" spans="1:44" ht="14.25" thickBot="1">
      <c r="A85" s="482"/>
      <c r="B85" s="787"/>
      <c r="C85" s="106">
        <v>79</v>
      </c>
      <c r="D85" s="365"/>
      <c r="E85" s="399" t="str">
        <f>IF(AND(②解答入力!$D85&lt;&gt;"",②解答入力!E85&lt;&gt;""),IF(②解答入力!$D85=②解答入力!E85,1,0),"")</f>
        <v/>
      </c>
      <c r="F85" s="400" t="str">
        <f>IF(AND(②解答入力!$D85&lt;&gt;"",②解答入力!F85&lt;&gt;""),IF(②解答入力!$D85=②解答入力!F85,1,0),"")</f>
        <v/>
      </c>
      <c r="G85" s="400" t="str">
        <f>IF(AND(②解答入力!$D85&lt;&gt;"",②解答入力!G85&lt;&gt;""),IF(②解答入力!$D85=②解答入力!G85,1,0),"")</f>
        <v/>
      </c>
      <c r="H85" s="400" t="str">
        <f>IF(AND(②解答入力!$D85&lt;&gt;"",②解答入力!H85&lt;&gt;""),IF(②解答入力!$D85=②解答入力!H85,1,0),"")</f>
        <v/>
      </c>
      <c r="I85" s="400" t="str">
        <f>IF(AND(②解答入力!$D85&lt;&gt;"",②解答入力!I85&lt;&gt;""),IF(②解答入力!$D85=②解答入力!I85,1,0),"")</f>
        <v/>
      </c>
      <c r="J85" s="400" t="str">
        <f>IF(AND(②解答入力!$D85&lt;&gt;"",②解答入力!J85&lt;&gt;""),IF(②解答入力!$D85=②解答入力!J85,1,0),"")</f>
        <v/>
      </c>
      <c r="K85" s="400" t="str">
        <f>IF(AND(②解答入力!$D85&lt;&gt;"",②解答入力!K85&lt;&gt;""),IF(②解答入力!$D85=②解答入力!K85,1,0),"")</f>
        <v/>
      </c>
      <c r="L85" s="400" t="str">
        <f>IF(AND(②解答入力!$D85&lt;&gt;"",②解答入力!L85&lt;&gt;""),IF(②解答入力!$D85=②解答入力!L85,1,0),"")</f>
        <v/>
      </c>
      <c r="M85" s="400" t="str">
        <f>IF(AND(②解答入力!$D85&lt;&gt;"",②解答入力!M85&lt;&gt;""),IF(②解答入力!$D85=②解答入力!M85,1,0),"")</f>
        <v/>
      </c>
      <c r="N85" s="400" t="str">
        <f>IF(AND(②解答入力!$D85&lt;&gt;"",②解答入力!N85&lt;&gt;""),IF(②解答入力!$D85=②解答入力!N85,1,0),"")</f>
        <v/>
      </c>
      <c r="O85" s="400" t="str">
        <f>IF(AND(②解答入力!$D85&lt;&gt;"",②解答入力!O85&lt;&gt;""),IF(②解答入力!$D85=②解答入力!O85,1,0),"")</f>
        <v/>
      </c>
      <c r="P85" s="400" t="str">
        <f>IF(AND(②解答入力!$D85&lt;&gt;"",②解答入力!P85&lt;&gt;""),IF(②解答入力!$D85=②解答入力!P85,1,0),"")</f>
        <v/>
      </c>
      <c r="Q85" s="400" t="str">
        <f>IF(AND(②解答入力!$D85&lt;&gt;"",②解答入力!Q85&lt;&gt;""),IF(②解答入力!$D85=②解答入力!Q85,1,0),"")</f>
        <v/>
      </c>
      <c r="R85" s="400" t="str">
        <f>IF(AND(②解答入力!$D85&lt;&gt;"",②解答入力!R85&lt;&gt;""),IF(②解答入力!$D85=②解答入力!R85,1,0),"")</f>
        <v/>
      </c>
      <c r="S85" s="400" t="str">
        <f>IF(AND(②解答入力!$D85&lt;&gt;"",②解答入力!S85&lt;&gt;""),IF(②解答入力!$D85=②解答入力!S85,1,0),"")</f>
        <v/>
      </c>
      <c r="T85" s="400" t="str">
        <f>IF(AND(②解答入力!$D85&lt;&gt;"",②解答入力!T85&lt;&gt;""),IF(②解答入力!$D85=②解答入力!T85,1,0),"")</f>
        <v/>
      </c>
      <c r="U85" s="400" t="str">
        <f>IF(AND(②解答入力!$D85&lt;&gt;"",②解答入力!U85&lt;&gt;""),IF(②解答入力!$D85=②解答入力!U85,1,0),"")</f>
        <v/>
      </c>
      <c r="V85" s="400" t="str">
        <f>IF(AND(②解答入力!$D85&lt;&gt;"",②解答入力!V85&lt;&gt;""),IF(②解答入力!$D85=②解答入力!V85,1,0),"")</f>
        <v/>
      </c>
      <c r="W85" s="400" t="str">
        <f>IF(AND(②解答入力!$D85&lt;&gt;"",②解答入力!W85&lt;&gt;""),IF(②解答入力!$D85=②解答入力!W85,1,0),"")</f>
        <v/>
      </c>
      <c r="X85" s="400" t="str">
        <f>IF(AND(②解答入力!$D85&lt;&gt;"",②解答入力!X85&lt;&gt;""),IF(②解答入力!$D85=②解答入力!X85,1,0),"")</f>
        <v/>
      </c>
      <c r="Y85" s="400" t="str">
        <f>IF(AND(②解答入力!$D85&lt;&gt;"",②解答入力!Y85&lt;&gt;""),IF(②解答入力!$D85=②解答入力!Y85,1,0),"")</f>
        <v/>
      </c>
      <c r="Z85" s="400" t="str">
        <f>IF(AND(②解答入力!$D85&lt;&gt;"",②解答入力!Z85&lt;&gt;""),IF(②解答入力!$D85=②解答入力!Z85,1,0),"")</f>
        <v/>
      </c>
      <c r="AA85" s="400" t="str">
        <f>IF(AND(②解答入力!$D85&lt;&gt;"",②解答入力!AA85&lt;&gt;""),IF(②解答入力!$D85=②解答入力!AA85,1,0),"")</f>
        <v/>
      </c>
      <c r="AB85" s="400" t="str">
        <f>IF(AND(②解答入力!$D85&lt;&gt;"",②解答入力!AB85&lt;&gt;""),IF(②解答入力!$D85=②解答入力!AB85,1,0),"")</f>
        <v/>
      </c>
      <c r="AC85" s="400" t="str">
        <f>IF(AND(②解答入力!$D85&lt;&gt;"",②解答入力!AC85&lt;&gt;""),IF(②解答入力!$D85=②解答入力!AC85,1,0),"")</f>
        <v/>
      </c>
      <c r="AD85" s="400" t="str">
        <f>IF(AND(②解答入力!$D85&lt;&gt;"",②解答入力!AD85&lt;&gt;""),IF(②解答入力!$D85=②解答入力!AD85,1,0),"")</f>
        <v/>
      </c>
      <c r="AE85" s="400" t="str">
        <f>IF(AND(②解答入力!$D85&lt;&gt;"",②解答入力!AE85&lt;&gt;""),IF(②解答入力!$D85=②解答入力!AE85,1,0),"")</f>
        <v/>
      </c>
      <c r="AF85" s="400" t="str">
        <f>IF(AND(②解答入力!$D85&lt;&gt;"",②解答入力!AF85&lt;&gt;""),IF(②解答入力!$D85=②解答入力!AF85,1,0),"")</f>
        <v/>
      </c>
      <c r="AG85" s="400" t="str">
        <f>IF(AND(②解答入力!$D85&lt;&gt;"",②解答入力!AG85&lt;&gt;""),IF(②解答入力!$D85=②解答入力!AG85,1,0),"")</f>
        <v/>
      </c>
      <c r="AH85" s="400" t="str">
        <f>IF(AND(②解答入力!$D85&lt;&gt;"",②解答入力!AH85&lt;&gt;""),IF(②解答入力!$D85=②解答入力!AH85,1,0),"")</f>
        <v/>
      </c>
      <c r="AI85" s="400" t="str">
        <f>IF(AND(②解答入力!$D85&lt;&gt;"",②解答入力!AI85&lt;&gt;""),IF(②解答入力!$D85=②解答入力!AI85,1,0),"")</f>
        <v/>
      </c>
      <c r="AJ85" s="400" t="str">
        <f>IF(AND(②解答入力!$D85&lt;&gt;"",②解答入力!AJ85&lt;&gt;""),IF(②解答入力!$D85=②解答入力!AJ85,1,0),"")</f>
        <v/>
      </c>
      <c r="AK85" s="400" t="str">
        <f>IF(AND(②解答入力!$D85&lt;&gt;"",②解答入力!AK85&lt;&gt;""),IF(②解答入力!$D85=②解答入力!AK85,1,0),"")</f>
        <v/>
      </c>
      <c r="AL85" s="400" t="str">
        <f>IF(AND(②解答入力!$D85&lt;&gt;"",②解答入力!AL85&lt;&gt;""),IF(②解答入力!$D85=②解答入力!AL85,1,0),"")</f>
        <v/>
      </c>
      <c r="AM85" s="400" t="str">
        <f>IF(AND(②解答入力!$D85&lt;&gt;"",②解答入力!AM85&lt;&gt;""),IF(②解答入力!$D85=②解答入力!AM85,1,0),"")</f>
        <v/>
      </c>
      <c r="AN85" s="400" t="str">
        <f>IF(AND(②解答入力!$D85&lt;&gt;"",②解答入力!AN85&lt;&gt;""),IF(②解答入力!$D85=②解答入力!AN85,1,0),"")</f>
        <v/>
      </c>
      <c r="AO85" s="400" t="str">
        <f>IF(AND(②解答入力!$D85&lt;&gt;"",②解答入力!AO85&lt;&gt;""),IF(②解答入力!$D85=②解答入力!AO85,1,0),"")</f>
        <v/>
      </c>
      <c r="AP85" s="400" t="str">
        <f>IF(AND(②解答入力!$D85&lt;&gt;"",②解答入力!AP85&lt;&gt;""),IF(②解答入力!$D85=②解答入力!AP85,1,0),"")</f>
        <v/>
      </c>
      <c r="AQ85" s="400" t="str">
        <f>IF(AND(②解答入力!$D85&lt;&gt;"",②解答入力!AQ85&lt;&gt;""),IF(②解答入力!$D85=②解答入力!AQ85,1,0),"")</f>
        <v/>
      </c>
      <c r="AR85" s="407" t="str">
        <f>IF(AND(②解答入力!$D85&lt;&gt;"",②解答入力!AR85&lt;&gt;""),IF(②解答入力!$D85=②解答入力!AR85,1,0),"")</f>
        <v/>
      </c>
    </row>
    <row r="86" spans="1:44" ht="13.5" customHeight="1">
      <c r="A86" s="482"/>
      <c r="B86" s="776" t="s">
        <v>86</v>
      </c>
      <c r="C86" s="114">
        <v>80</v>
      </c>
      <c r="D86" s="366"/>
      <c r="E86" s="395" t="str">
        <f>IF(AND(②解答入力!$D86&lt;&gt;"",②解答入力!E86&lt;&gt;""),IF(②解答入力!$D86=②解答入力!E86,1,0),"")</f>
        <v/>
      </c>
      <c r="F86" s="396" t="str">
        <f>IF(AND(②解答入力!$D86&lt;&gt;"",②解答入力!F86&lt;&gt;""),IF(②解答入力!$D86=②解答入力!F86,1,0),"")</f>
        <v/>
      </c>
      <c r="G86" s="396" t="str">
        <f>IF(AND(②解答入力!$D86&lt;&gt;"",②解答入力!G86&lt;&gt;""),IF(②解答入力!$D86=②解答入力!G86,1,0),"")</f>
        <v/>
      </c>
      <c r="H86" s="396" t="str">
        <f>IF(AND(②解答入力!$D86&lt;&gt;"",②解答入力!H86&lt;&gt;""),IF(②解答入力!$D86=②解答入力!H86,1,0),"")</f>
        <v/>
      </c>
      <c r="I86" s="396" t="str">
        <f>IF(AND(②解答入力!$D86&lt;&gt;"",②解答入力!I86&lt;&gt;""),IF(②解答入力!$D86=②解答入力!I86,1,0),"")</f>
        <v/>
      </c>
      <c r="J86" s="396" t="str">
        <f>IF(AND(②解答入力!$D86&lt;&gt;"",②解答入力!J86&lt;&gt;""),IF(②解答入力!$D86=②解答入力!J86,1,0),"")</f>
        <v/>
      </c>
      <c r="K86" s="396" t="str">
        <f>IF(AND(②解答入力!$D86&lt;&gt;"",②解答入力!K86&lt;&gt;""),IF(②解答入力!$D86=②解答入力!K86,1,0),"")</f>
        <v/>
      </c>
      <c r="L86" s="396" t="str">
        <f>IF(AND(②解答入力!$D86&lt;&gt;"",②解答入力!L86&lt;&gt;""),IF(②解答入力!$D86=②解答入力!L86,1,0),"")</f>
        <v/>
      </c>
      <c r="M86" s="396" t="str">
        <f>IF(AND(②解答入力!$D86&lt;&gt;"",②解答入力!M86&lt;&gt;""),IF(②解答入力!$D86=②解答入力!M86,1,0),"")</f>
        <v/>
      </c>
      <c r="N86" s="396" t="str">
        <f>IF(AND(②解答入力!$D86&lt;&gt;"",②解答入力!N86&lt;&gt;""),IF(②解答入力!$D86=②解答入力!N86,1,0),"")</f>
        <v/>
      </c>
      <c r="O86" s="396" t="str">
        <f>IF(AND(②解答入力!$D86&lt;&gt;"",②解答入力!O86&lt;&gt;""),IF(②解答入力!$D86=②解答入力!O86,1,0),"")</f>
        <v/>
      </c>
      <c r="P86" s="396" t="str">
        <f>IF(AND(②解答入力!$D86&lt;&gt;"",②解答入力!P86&lt;&gt;""),IF(②解答入力!$D86=②解答入力!P86,1,0),"")</f>
        <v/>
      </c>
      <c r="Q86" s="396" t="str">
        <f>IF(AND(②解答入力!$D86&lt;&gt;"",②解答入力!Q86&lt;&gt;""),IF(②解答入力!$D86=②解答入力!Q86,1,0),"")</f>
        <v/>
      </c>
      <c r="R86" s="396" t="str">
        <f>IF(AND(②解答入力!$D86&lt;&gt;"",②解答入力!R86&lt;&gt;""),IF(②解答入力!$D86=②解答入力!R86,1,0),"")</f>
        <v/>
      </c>
      <c r="S86" s="396" t="str">
        <f>IF(AND(②解答入力!$D86&lt;&gt;"",②解答入力!S86&lt;&gt;""),IF(②解答入力!$D86=②解答入力!S86,1,0),"")</f>
        <v/>
      </c>
      <c r="T86" s="396" t="str">
        <f>IF(AND(②解答入力!$D86&lt;&gt;"",②解答入力!T86&lt;&gt;""),IF(②解答入力!$D86=②解答入力!T86,1,0),"")</f>
        <v/>
      </c>
      <c r="U86" s="396" t="str">
        <f>IF(AND(②解答入力!$D86&lt;&gt;"",②解答入力!U86&lt;&gt;""),IF(②解答入力!$D86=②解答入力!U86,1,0),"")</f>
        <v/>
      </c>
      <c r="V86" s="396" t="str">
        <f>IF(AND(②解答入力!$D86&lt;&gt;"",②解答入力!V86&lt;&gt;""),IF(②解答入力!$D86=②解答入力!V86,1,0),"")</f>
        <v/>
      </c>
      <c r="W86" s="396" t="str">
        <f>IF(AND(②解答入力!$D86&lt;&gt;"",②解答入力!W86&lt;&gt;""),IF(②解答入力!$D86=②解答入力!W86,1,0),"")</f>
        <v/>
      </c>
      <c r="X86" s="396" t="str">
        <f>IF(AND(②解答入力!$D86&lt;&gt;"",②解答入力!X86&lt;&gt;""),IF(②解答入力!$D86=②解答入力!X86,1,0),"")</f>
        <v/>
      </c>
      <c r="Y86" s="396" t="str">
        <f>IF(AND(②解答入力!$D86&lt;&gt;"",②解答入力!Y86&lt;&gt;""),IF(②解答入力!$D86=②解答入力!Y86,1,0),"")</f>
        <v/>
      </c>
      <c r="Z86" s="396" t="str">
        <f>IF(AND(②解答入力!$D86&lt;&gt;"",②解答入力!Z86&lt;&gt;""),IF(②解答入力!$D86=②解答入力!Z86,1,0),"")</f>
        <v/>
      </c>
      <c r="AA86" s="396" t="str">
        <f>IF(AND(②解答入力!$D86&lt;&gt;"",②解答入力!AA86&lt;&gt;""),IF(②解答入力!$D86=②解答入力!AA86,1,0),"")</f>
        <v/>
      </c>
      <c r="AB86" s="396" t="str">
        <f>IF(AND(②解答入力!$D86&lt;&gt;"",②解答入力!AB86&lt;&gt;""),IF(②解答入力!$D86=②解答入力!AB86,1,0),"")</f>
        <v/>
      </c>
      <c r="AC86" s="396" t="str">
        <f>IF(AND(②解答入力!$D86&lt;&gt;"",②解答入力!AC86&lt;&gt;""),IF(②解答入力!$D86=②解答入力!AC86,1,0),"")</f>
        <v/>
      </c>
      <c r="AD86" s="396" t="str">
        <f>IF(AND(②解答入力!$D86&lt;&gt;"",②解答入力!AD86&lt;&gt;""),IF(②解答入力!$D86=②解答入力!AD86,1,0),"")</f>
        <v/>
      </c>
      <c r="AE86" s="396" t="str">
        <f>IF(AND(②解答入力!$D86&lt;&gt;"",②解答入力!AE86&lt;&gt;""),IF(②解答入力!$D86=②解答入力!AE86,1,0),"")</f>
        <v/>
      </c>
      <c r="AF86" s="396" t="str">
        <f>IF(AND(②解答入力!$D86&lt;&gt;"",②解答入力!AF86&lt;&gt;""),IF(②解答入力!$D86=②解答入力!AF86,1,0),"")</f>
        <v/>
      </c>
      <c r="AG86" s="396" t="str">
        <f>IF(AND(②解答入力!$D86&lt;&gt;"",②解答入力!AG86&lt;&gt;""),IF(②解答入力!$D86=②解答入力!AG86,1,0),"")</f>
        <v/>
      </c>
      <c r="AH86" s="396" t="str">
        <f>IF(AND(②解答入力!$D86&lt;&gt;"",②解答入力!AH86&lt;&gt;""),IF(②解答入力!$D86=②解答入力!AH86,1,0),"")</f>
        <v/>
      </c>
      <c r="AI86" s="396" t="str">
        <f>IF(AND(②解答入力!$D86&lt;&gt;"",②解答入力!AI86&lt;&gt;""),IF(②解答入力!$D86=②解答入力!AI86,1,0),"")</f>
        <v/>
      </c>
      <c r="AJ86" s="396" t="str">
        <f>IF(AND(②解答入力!$D86&lt;&gt;"",②解答入力!AJ86&lt;&gt;""),IF(②解答入力!$D86=②解答入力!AJ86,1,0),"")</f>
        <v/>
      </c>
      <c r="AK86" s="396" t="str">
        <f>IF(AND(②解答入力!$D86&lt;&gt;"",②解答入力!AK86&lt;&gt;""),IF(②解答入力!$D86=②解答入力!AK86,1,0),"")</f>
        <v/>
      </c>
      <c r="AL86" s="396" t="str">
        <f>IF(AND(②解答入力!$D86&lt;&gt;"",②解答入力!AL86&lt;&gt;""),IF(②解答入力!$D86=②解答入力!AL86,1,0),"")</f>
        <v/>
      </c>
      <c r="AM86" s="396" t="str">
        <f>IF(AND(②解答入力!$D86&lt;&gt;"",②解答入力!AM86&lt;&gt;""),IF(②解答入力!$D86=②解答入力!AM86,1,0),"")</f>
        <v/>
      </c>
      <c r="AN86" s="396" t="str">
        <f>IF(AND(②解答入力!$D86&lt;&gt;"",②解答入力!AN86&lt;&gt;""),IF(②解答入力!$D86=②解答入力!AN86,1,0),"")</f>
        <v/>
      </c>
      <c r="AO86" s="396" t="str">
        <f>IF(AND(②解答入力!$D86&lt;&gt;"",②解答入力!AO86&lt;&gt;""),IF(②解答入力!$D86=②解答入力!AO86,1,0),"")</f>
        <v/>
      </c>
      <c r="AP86" s="396" t="str">
        <f>IF(AND(②解答入力!$D86&lt;&gt;"",②解答入力!AP86&lt;&gt;""),IF(②解答入力!$D86=②解答入力!AP86,1,0),"")</f>
        <v/>
      </c>
      <c r="AQ86" s="396" t="str">
        <f>IF(AND(②解答入力!$D86&lt;&gt;"",②解答入力!AQ86&lt;&gt;""),IF(②解答入力!$D86=②解答入力!AQ86,1,0),"")</f>
        <v/>
      </c>
      <c r="AR86" s="406" t="str">
        <f>IF(AND(②解答入力!$D86&lt;&gt;"",②解答入力!AR86&lt;&gt;""),IF(②解答入力!$D86=②解答入力!AR86,1,0),"")</f>
        <v/>
      </c>
    </row>
    <row r="87" spans="1:44">
      <c r="A87" s="482"/>
      <c r="B87" s="777"/>
      <c r="C87" s="103">
        <v>81</v>
      </c>
      <c r="D87" s="367"/>
      <c r="E87" s="397" t="str">
        <f>IF(AND(②解答入力!$D87&lt;&gt;"",②解答入力!E87&lt;&gt;""),IF(②解答入力!$D87=②解答入力!E87,1,0),"")</f>
        <v/>
      </c>
      <c r="F87" s="398" t="str">
        <f>IF(AND(②解答入力!$D87&lt;&gt;"",②解答入力!F87&lt;&gt;""),IF(②解答入力!$D87=②解答入力!F87,1,0),"")</f>
        <v/>
      </c>
      <c r="G87" s="398" t="str">
        <f>IF(AND(②解答入力!$D87&lt;&gt;"",②解答入力!G87&lt;&gt;""),IF(②解答入力!$D87=②解答入力!G87,1,0),"")</f>
        <v/>
      </c>
      <c r="H87" s="398" t="str">
        <f>IF(AND(②解答入力!$D87&lt;&gt;"",②解答入力!H87&lt;&gt;""),IF(②解答入力!$D87=②解答入力!H87,1,0),"")</f>
        <v/>
      </c>
      <c r="I87" s="398" t="str">
        <f>IF(AND(②解答入力!$D87&lt;&gt;"",②解答入力!I87&lt;&gt;""),IF(②解答入力!$D87=②解答入力!I87,1,0),"")</f>
        <v/>
      </c>
      <c r="J87" s="398" t="str">
        <f>IF(AND(②解答入力!$D87&lt;&gt;"",②解答入力!J87&lt;&gt;""),IF(②解答入力!$D87=②解答入力!J87,1,0),"")</f>
        <v/>
      </c>
      <c r="K87" s="398" t="str">
        <f>IF(AND(②解答入力!$D87&lt;&gt;"",②解答入力!K87&lt;&gt;""),IF(②解答入力!$D87=②解答入力!K87,1,0),"")</f>
        <v/>
      </c>
      <c r="L87" s="398" t="str">
        <f>IF(AND(②解答入力!$D87&lt;&gt;"",②解答入力!L87&lt;&gt;""),IF(②解答入力!$D87=②解答入力!L87,1,0),"")</f>
        <v/>
      </c>
      <c r="M87" s="398" t="str">
        <f>IF(AND(②解答入力!$D87&lt;&gt;"",②解答入力!M87&lt;&gt;""),IF(②解答入力!$D87=②解答入力!M87,1,0),"")</f>
        <v/>
      </c>
      <c r="N87" s="398" t="str">
        <f>IF(AND(②解答入力!$D87&lt;&gt;"",②解答入力!N87&lt;&gt;""),IF(②解答入力!$D87=②解答入力!N87,1,0),"")</f>
        <v/>
      </c>
      <c r="O87" s="398" t="str">
        <f>IF(AND(②解答入力!$D87&lt;&gt;"",②解答入力!O87&lt;&gt;""),IF(②解答入力!$D87=②解答入力!O87,1,0),"")</f>
        <v/>
      </c>
      <c r="P87" s="398" t="str">
        <f>IF(AND(②解答入力!$D87&lt;&gt;"",②解答入力!P87&lt;&gt;""),IF(②解答入力!$D87=②解答入力!P87,1,0),"")</f>
        <v/>
      </c>
      <c r="Q87" s="398" t="str">
        <f>IF(AND(②解答入力!$D87&lt;&gt;"",②解答入力!Q87&lt;&gt;""),IF(②解答入力!$D87=②解答入力!Q87,1,0),"")</f>
        <v/>
      </c>
      <c r="R87" s="398" t="str">
        <f>IF(AND(②解答入力!$D87&lt;&gt;"",②解答入力!R87&lt;&gt;""),IF(②解答入力!$D87=②解答入力!R87,1,0),"")</f>
        <v/>
      </c>
      <c r="S87" s="398" t="str">
        <f>IF(AND(②解答入力!$D87&lt;&gt;"",②解答入力!S87&lt;&gt;""),IF(②解答入力!$D87=②解答入力!S87,1,0),"")</f>
        <v/>
      </c>
      <c r="T87" s="398" t="str">
        <f>IF(AND(②解答入力!$D87&lt;&gt;"",②解答入力!T87&lt;&gt;""),IF(②解答入力!$D87=②解答入力!T87,1,0),"")</f>
        <v/>
      </c>
      <c r="U87" s="398" t="str">
        <f>IF(AND(②解答入力!$D87&lt;&gt;"",②解答入力!U87&lt;&gt;""),IF(②解答入力!$D87=②解答入力!U87,1,0),"")</f>
        <v/>
      </c>
      <c r="V87" s="398" t="str">
        <f>IF(AND(②解答入力!$D87&lt;&gt;"",②解答入力!V87&lt;&gt;""),IF(②解答入力!$D87=②解答入力!V87,1,0),"")</f>
        <v/>
      </c>
      <c r="W87" s="398" t="str">
        <f>IF(AND(②解答入力!$D87&lt;&gt;"",②解答入力!W87&lt;&gt;""),IF(②解答入力!$D87=②解答入力!W87,1,0),"")</f>
        <v/>
      </c>
      <c r="X87" s="398" t="str">
        <f>IF(AND(②解答入力!$D87&lt;&gt;"",②解答入力!X87&lt;&gt;""),IF(②解答入力!$D87=②解答入力!X87,1,0),"")</f>
        <v/>
      </c>
      <c r="Y87" s="398" t="str">
        <f>IF(AND(②解答入力!$D87&lt;&gt;"",②解答入力!Y87&lt;&gt;""),IF(②解答入力!$D87=②解答入力!Y87,1,0),"")</f>
        <v/>
      </c>
      <c r="Z87" s="398" t="str">
        <f>IF(AND(②解答入力!$D87&lt;&gt;"",②解答入力!Z87&lt;&gt;""),IF(②解答入力!$D87=②解答入力!Z87,1,0),"")</f>
        <v/>
      </c>
      <c r="AA87" s="398" t="str">
        <f>IF(AND(②解答入力!$D87&lt;&gt;"",②解答入力!AA87&lt;&gt;""),IF(②解答入力!$D87=②解答入力!AA87,1,0),"")</f>
        <v/>
      </c>
      <c r="AB87" s="398" t="str">
        <f>IF(AND(②解答入力!$D87&lt;&gt;"",②解答入力!AB87&lt;&gt;""),IF(②解答入力!$D87=②解答入力!AB87,1,0),"")</f>
        <v/>
      </c>
      <c r="AC87" s="398" t="str">
        <f>IF(AND(②解答入力!$D87&lt;&gt;"",②解答入力!AC87&lt;&gt;""),IF(②解答入力!$D87=②解答入力!AC87,1,0),"")</f>
        <v/>
      </c>
      <c r="AD87" s="398" t="str">
        <f>IF(AND(②解答入力!$D87&lt;&gt;"",②解答入力!AD87&lt;&gt;""),IF(②解答入力!$D87=②解答入力!AD87,1,0),"")</f>
        <v/>
      </c>
      <c r="AE87" s="398" t="str">
        <f>IF(AND(②解答入力!$D87&lt;&gt;"",②解答入力!AE87&lt;&gt;""),IF(②解答入力!$D87=②解答入力!AE87,1,0),"")</f>
        <v/>
      </c>
      <c r="AF87" s="398" t="str">
        <f>IF(AND(②解答入力!$D87&lt;&gt;"",②解答入力!AF87&lt;&gt;""),IF(②解答入力!$D87=②解答入力!AF87,1,0),"")</f>
        <v/>
      </c>
      <c r="AG87" s="398" t="str">
        <f>IF(AND(②解答入力!$D87&lt;&gt;"",②解答入力!AG87&lt;&gt;""),IF(②解答入力!$D87=②解答入力!AG87,1,0),"")</f>
        <v/>
      </c>
      <c r="AH87" s="398" t="str">
        <f>IF(AND(②解答入力!$D87&lt;&gt;"",②解答入力!AH87&lt;&gt;""),IF(②解答入力!$D87=②解答入力!AH87,1,0),"")</f>
        <v/>
      </c>
      <c r="AI87" s="398" t="str">
        <f>IF(AND(②解答入力!$D87&lt;&gt;"",②解答入力!AI87&lt;&gt;""),IF(②解答入力!$D87=②解答入力!AI87,1,0),"")</f>
        <v/>
      </c>
      <c r="AJ87" s="398" t="str">
        <f>IF(AND(②解答入力!$D87&lt;&gt;"",②解答入力!AJ87&lt;&gt;""),IF(②解答入力!$D87=②解答入力!AJ87,1,0),"")</f>
        <v/>
      </c>
      <c r="AK87" s="398" t="str">
        <f>IF(AND(②解答入力!$D87&lt;&gt;"",②解答入力!AK87&lt;&gt;""),IF(②解答入力!$D87=②解答入力!AK87,1,0),"")</f>
        <v/>
      </c>
      <c r="AL87" s="398" t="str">
        <f>IF(AND(②解答入力!$D87&lt;&gt;"",②解答入力!AL87&lt;&gt;""),IF(②解答入力!$D87=②解答入力!AL87,1,0),"")</f>
        <v/>
      </c>
      <c r="AM87" s="398" t="str">
        <f>IF(AND(②解答入力!$D87&lt;&gt;"",②解答入力!AM87&lt;&gt;""),IF(②解答入力!$D87=②解答入力!AM87,1,0),"")</f>
        <v/>
      </c>
      <c r="AN87" s="398" t="str">
        <f>IF(AND(②解答入力!$D87&lt;&gt;"",②解答入力!AN87&lt;&gt;""),IF(②解答入力!$D87=②解答入力!AN87,1,0),"")</f>
        <v/>
      </c>
      <c r="AO87" s="398" t="str">
        <f>IF(AND(②解答入力!$D87&lt;&gt;"",②解答入力!AO87&lt;&gt;""),IF(②解答入力!$D87=②解答入力!AO87,1,0),"")</f>
        <v/>
      </c>
      <c r="AP87" s="398" t="str">
        <f>IF(AND(②解答入力!$D87&lt;&gt;"",②解答入力!AP87&lt;&gt;""),IF(②解答入力!$D87=②解答入力!AP87,1,0),"")</f>
        <v/>
      </c>
      <c r="AQ87" s="398" t="str">
        <f>IF(AND(②解答入力!$D87&lt;&gt;"",②解答入力!AQ87&lt;&gt;""),IF(②解答入力!$D87=②解答入力!AQ87,1,0),"")</f>
        <v/>
      </c>
      <c r="AR87" s="408" t="str">
        <f>IF(AND(②解答入力!$D87&lt;&gt;"",②解答入力!AR87&lt;&gt;""),IF(②解答入力!$D87=②解答入力!AR87,1,0),"")</f>
        <v/>
      </c>
    </row>
    <row r="88" spans="1:44">
      <c r="A88" s="482"/>
      <c r="B88" s="777"/>
      <c r="C88" s="103">
        <v>82</v>
      </c>
      <c r="D88" s="367"/>
      <c r="E88" s="397" t="str">
        <f>IF(AND(②解答入力!$D88&lt;&gt;"",②解答入力!E88&lt;&gt;""),IF(②解答入力!$D88=②解答入力!E88,1,0),"")</f>
        <v/>
      </c>
      <c r="F88" s="398" t="str">
        <f>IF(AND(②解答入力!$D88&lt;&gt;"",②解答入力!F88&lt;&gt;""),IF(②解答入力!$D88=②解答入力!F88,1,0),"")</f>
        <v/>
      </c>
      <c r="G88" s="398" t="str">
        <f>IF(AND(②解答入力!$D88&lt;&gt;"",②解答入力!G88&lt;&gt;""),IF(②解答入力!$D88=②解答入力!G88,1,0),"")</f>
        <v/>
      </c>
      <c r="H88" s="398" t="str">
        <f>IF(AND(②解答入力!$D88&lt;&gt;"",②解答入力!H88&lt;&gt;""),IF(②解答入力!$D88=②解答入力!H88,1,0),"")</f>
        <v/>
      </c>
      <c r="I88" s="398" t="str">
        <f>IF(AND(②解答入力!$D88&lt;&gt;"",②解答入力!I88&lt;&gt;""),IF(②解答入力!$D88=②解答入力!I88,1,0),"")</f>
        <v/>
      </c>
      <c r="J88" s="398" t="str">
        <f>IF(AND(②解答入力!$D88&lt;&gt;"",②解答入力!J88&lt;&gt;""),IF(②解答入力!$D88=②解答入力!J88,1,0),"")</f>
        <v/>
      </c>
      <c r="K88" s="398" t="str">
        <f>IF(AND(②解答入力!$D88&lt;&gt;"",②解答入力!K88&lt;&gt;""),IF(②解答入力!$D88=②解答入力!K88,1,0),"")</f>
        <v/>
      </c>
      <c r="L88" s="398" t="str">
        <f>IF(AND(②解答入力!$D88&lt;&gt;"",②解答入力!L88&lt;&gt;""),IF(②解答入力!$D88=②解答入力!L88,1,0),"")</f>
        <v/>
      </c>
      <c r="M88" s="398" t="str">
        <f>IF(AND(②解答入力!$D88&lt;&gt;"",②解答入力!M88&lt;&gt;""),IF(②解答入力!$D88=②解答入力!M88,1,0),"")</f>
        <v/>
      </c>
      <c r="N88" s="398" t="str">
        <f>IF(AND(②解答入力!$D88&lt;&gt;"",②解答入力!N88&lt;&gt;""),IF(②解答入力!$D88=②解答入力!N88,1,0),"")</f>
        <v/>
      </c>
      <c r="O88" s="398" t="str">
        <f>IF(AND(②解答入力!$D88&lt;&gt;"",②解答入力!O88&lt;&gt;""),IF(②解答入力!$D88=②解答入力!O88,1,0),"")</f>
        <v/>
      </c>
      <c r="P88" s="398" t="str">
        <f>IF(AND(②解答入力!$D88&lt;&gt;"",②解答入力!P88&lt;&gt;""),IF(②解答入力!$D88=②解答入力!P88,1,0),"")</f>
        <v/>
      </c>
      <c r="Q88" s="398" t="str">
        <f>IF(AND(②解答入力!$D88&lt;&gt;"",②解答入力!Q88&lt;&gt;""),IF(②解答入力!$D88=②解答入力!Q88,1,0),"")</f>
        <v/>
      </c>
      <c r="R88" s="398" t="str">
        <f>IF(AND(②解答入力!$D88&lt;&gt;"",②解答入力!R88&lt;&gt;""),IF(②解答入力!$D88=②解答入力!R88,1,0),"")</f>
        <v/>
      </c>
      <c r="S88" s="398" t="str">
        <f>IF(AND(②解答入力!$D88&lt;&gt;"",②解答入力!S88&lt;&gt;""),IF(②解答入力!$D88=②解答入力!S88,1,0),"")</f>
        <v/>
      </c>
      <c r="T88" s="398" t="str">
        <f>IF(AND(②解答入力!$D88&lt;&gt;"",②解答入力!T88&lt;&gt;""),IF(②解答入力!$D88=②解答入力!T88,1,0),"")</f>
        <v/>
      </c>
      <c r="U88" s="398" t="str">
        <f>IF(AND(②解答入力!$D88&lt;&gt;"",②解答入力!U88&lt;&gt;""),IF(②解答入力!$D88=②解答入力!U88,1,0),"")</f>
        <v/>
      </c>
      <c r="V88" s="398" t="str">
        <f>IF(AND(②解答入力!$D88&lt;&gt;"",②解答入力!V88&lt;&gt;""),IF(②解答入力!$D88=②解答入力!V88,1,0),"")</f>
        <v/>
      </c>
      <c r="W88" s="398" t="str">
        <f>IF(AND(②解答入力!$D88&lt;&gt;"",②解答入力!W88&lt;&gt;""),IF(②解答入力!$D88=②解答入力!W88,1,0),"")</f>
        <v/>
      </c>
      <c r="X88" s="398" t="str">
        <f>IF(AND(②解答入力!$D88&lt;&gt;"",②解答入力!X88&lt;&gt;""),IF(②解答入力!$D88=②解答入力!X88,1,0),"")</f>
        <v/>
      </c>
      <c r="Y88" s="398" t="str">
        <f>IF(AND(②解答入力!$D88&lt;&gt;"",②解答入力!Y88&lt;&gt;""),IF(②解答入力!$D88=②解答入力!Y88,1,0),"")</f>
        <v/>
      </c>
      <c r="Z88" s="398" t="str">
        <f>IF(AND(②解答入力!$D88&lt;&gt;"",②解答入力!Z88&lt;&gt;""),IF(②解答入力!$D88=②解答入力!Z88,1,0),"")</f>
        <v/>
      </c>
      <c r="AA88" s="398" t="str">
        <f>IF(AND(②解答入力!$D88&lt;&gt;"",②解答入力!AA88&lt;&gt;""),IF(②解答入力!$D88=②解答入力!AA88,1,0),"")</f>
        <v/>
      </c>
      <c r="AB88" s="398" t="str">
        <f>IF(AND(②解答入力!$D88&lt;&gt;"",②解答入力!AB88&lt;&gt;""),IF(②解答入力!$D88=②解答入力!AB88,1,0),"")</f>
        <v/>
      </c>
      <c r="AC88" s="398" t="str">
        <f>IF(AND(②解答入力!$D88&lt;&gt;"",②解答入力!AC88&lt;&gt;""),IF(②解答入力!$D88=②解答入力!AC88,1,0),"")</f>
        <v/>
      </c>
      <c r="AD88" s="398" t="str">
        <f>IF(AND(②解答入力!$D88&lt;&gt;"",②解答入力!AD88&lt;&gt;""),IF(②解答入力!$D88=②解答入力!AD88,1,0),"")</f>
        <v/>
      </c>
      <c r="AE88" s="398" t="str">
        <f>IF(AND(②解答入力!$D88&lt;&gt;"",②解答入力!AE88&lt;&gt;""),IF(②解答入力!$D88=②解答入力!AE88,1,0),"")</f>
        <v/>
      </c>
      <c r="AF88" s="398" t="str">
        <f>IF(AND(②解答入力!$D88&lt;&gt;"",②解答入力!AF88&lt;&gt;""),IF(②解答入力!$D88=②解答入力!AF88,1,0),"")</f>
        <v/>
      </c>
      <c r="AG88" s="398" t="str">
        <f>IF(AND(②解答入力!$D88&lt;&gt;"",②解答入力!AG88&lt;&gt;""),IF(②解答入力!$D88=②解答入力!AG88,1,0),"")</f>
        <v/>
      </c>
      <c r="AH88" s="398" t="str">
        <f>IF(AND(②解答入力!$D88&lt;&gt;"",②解答入力!AH88&lt;&gt;""),IF(②解答入力!$D88=②解答入力!AH88,1,0),"")</f>
        <v/>
      </c>
      <c r="AI88" s="398" t="str">
        <f>IF(AND(②解答入力!$D88&lt;&gt;"",②解答入力!AI88&lt;&gt;""),IF(②解答入力!$D88=②解答入力!AI88,1,0),"")</f>
        <v/>
      </c>
      <c r="AJ88" s="398" t="str">
        <f>IF(AND(②解答入力!$D88&lt;&gt;"",②解答入力!AJ88&lt;&gt;""),IF(②解答入力!$D88=②解答入力!AJ88,1,0),"")</f>
        <v/>
      </c>
      <c r="AK88" s="398" t="str">
        <f>IF(AND(②解答入力!$D88&lt;&gt;"",②解答入力!AK88&lt;&gt;""),IF(②解答入力!$D88=②解答入力!AK88,1,0),"")</f>
        <v/>
      </c>
      <c r="AL88" s="398" t="str">
        <f>IF(AND(②解答入力!$D88&lt;&gt;"",②解答入力!AL88&lt;&gt;""),IF(②解答入力!$D88=②解答入力!AL88,1,0),"")</f>
        <v/>
      </c>
      <c r="AM88" s="398" t="str">
        <f>IF(AND(②解答入力!$D88&lt;&gt;"",②解答入力!AM88&lt;&gt;""),IF(②解答入力!$D88=②解答入力!AM88,1,0),"")</f>
        <v/>
      </c>
      <c r="AN88" s="398" t="str">
        <f>IF(AND(②解答入力!$D88&lt;&gt;"",②解答入力!AN88&lt;&gt;""),IF(②解答入力!$D88=②解答入力!AN88,1,0),"")</f>
        <v/>
      </c>
      <c r="AO88" s="398" t="str">
        <f>IF(AND(②解答入力!$D88&lt;&gt;"",②解答入力!AO88&lt;&gt;""),IF(②解答入力!$D88=②解答入力!AO88,1,0),"")</f>
        <v/>
      </c>
      <c r="AP88" s="398" t="str">
        <f>IF(AND(②解答入力!$D88&lt;&gt;"",②解答入力!AP88&lt;&gt;""),IF(②解答入力!$D88=②解答入力!AP88,1,0),"")</f>
        <v/>
      </c>
      <c r="AQ88" s="398" t="str">
        <f>IF(AND(②解答入力!$D88&lt;&gt;"",②解答入力!AQ88&lt;&gt;""),IF(②解答入力!$D88=②解答入力!AQ88,1,0),"")</f>
        <v/>
      </c>
      <c r="AR88" s="408" t="str">
        <f>IF(AND(②解答入力!$D88&lt;&gt;"",②解答入力!AR88&lt;&gt;""),IF(②解答入力!$D88=②解答入力!AR88,1,0),"")</f>
        <v/>
      </c>
    </row>
    <row r="89" spans="1:44">
      <c r="A89" s="482"/>
      <c r="B89" s="777"/>
      <c r="C89" s="103">
        <v>83</v>
      </c>
      <c r="D89" s="367"/>
      <c r="E89" s="397" t="str">
        <f>IF(AND(②解答入力!$D89&lt;&gt;"",②解答入力!E89&lt;&gt;""),IF(②解答入力!$D89=②解答入力!E89,1,0),"")</f>
        <v/>
      </c>
      <c r="F89" s="398" t="str">
        <f>IF(AND(②解答入力!$D89&lt;&gt;"",②解答入力!F89&lt;&gt;""),IF(②解答入力!$D89=②解答入力!F89,1,0),"")</f>
        <v/>
      </c>
      <c r="G89" s="398" t="str">
        <f>IF(AND(②解答入力!$D89&lt;&gt;"",②解答入力!G89&lt;&gt;""),IF(②解答入力!$D89=②解答入力!G89,1,0),"")</f>
        <v/>
      </c>
      <c r="H89" s="398" t="str">
        <f>IF(AND(②解答入力!$D89&lt;&gt;"",②解答入力!H89&lt;&gt;""),IF(②解答入力!$D89=②解答入力!H89,1,0),"")</f>
        <v/>
      </c>
      <c r="I89" s="398" t="str">
        <f>IF(AND(②解答入力!$D89&lt;&gt;"",②解答入力!I89&lt;&gt;""),IF(②解答入力!$D89=②解答入力!I89,1,0),"")</f>
        <v/>
      </c>
      <c r="J89" s="398" t="str">
        <f>IF(AND(②解答入力!$D89&lt;&gt;"",②解答入力!J89&lt;&gt;""),IF(②解答入力!$D89=②解答入力!J89,1,0),"")</f>
        <v/>
      </c>
      <c r="K89" s="398" t="str">
        <f>IF(AND(②解答入力!$D89&lt;&gt;"",②解答入力!K89&lt;&gt;""),IF(②解答入力!$D89=②解答入力!K89,1,0),"")</f>
        <v/>
      </c>
      <c r="L89" s="398" t="str">
        <f>IF(AND(②解答入力!$D89&lt;&gt;"",②解答入力!L89&lt;&gt;""),IF(②解答入力!$D89=②解答入力!L89,1,0),"")</f>
        <v/>
      </c>
      <c r="M89" s="398" t="str">
        <f>IF(AND(②解答入力!$D89&lt;&gt;"",②解答入力!M89&lt;&gt;""),IF(②解答入力!$D89=②解答入力!M89,1,0),"")</f>
        <v/>
      </c>
      <c r="N89" s="398" t="str">
        <f>IF(AND(②解答入力!$D89&lt;&gt;"",②解答入力!N89&lt;&gt;""),IF(②解答入力!$D89=②解答入力!N89,1,0),"")</f>
        <v/>
      </c>
      <c r="O89" s="398" t="str">
        <f>IF(AND(②解答入力!$D89&lt;&gt;"",②解答入力!O89&lt;&gt;""),IF(②解答入力!$D89=②解答入力!O89,1,0),"")</f>
        <v/>
      </c>
      <c r="P89" s="398" t="str">
        <f>IF(AND(②解答入力!$D89&lt;&gt;"",②解答入力!P89&lt;&gt;""),IF(②解答入力!$D89=②解答入力!P89,1,0),"")</f>
        <v/>
      </c>
      <c r="Q89" s="398" t="str">
        <f>IF(AND(②解答入力!$D89&lt;&gt;"",②解答入力!Q89&lt;&gt;""),IF(②解答入力!$D89=②解答入力!Q89,1,0),"")</f>
        <v/>
      </c>
      <c r="R89" s="398" t="str">
        <f>IF(AND(②解答入力!$D89&lt;&gt;"",②解答入力!R89&lt;&gt;""),IF(②解答入力!$D89=②解答入力!R89,1,0),"")</f>
        <v/>
      </c>
      <c r="S89" s="398" t="str">
        <f>IF(AND(②解答入力!$D89&lt;&gt;"",②解答入力!S89&lt;&gt;""),IF(②解答入力!$D89=②解答入力!S89,1,0),"")</f>
        <v/>
      </c>
      <c r="T89" s="398" t="str">
        <f>IF(AND(②解答入力!$D89&lt;&gt;"",②解答入力!T89&lt;&gt;""),IF(②解答入力!$D89=②解答入力!T89,1,0),"")</f>
        <v/>
      </c>
      <c r="U89" s="398" t="str">
        <f>IF(AND(②解答入力!$D89&lt;&gt;"",②解答入力!U89&lt;&gt;""),IF(②解答入力!$D89=②解答入力!U89,1,0),"")</f>
        <v/>
      </c>
      <c r="V89" s="398" t="str">
        <f>IF(AND(②解答入力!$D89&lt;&gt;"",②解答入力!V89&lt;&gt;""),IF(②解答入力!$D89=②解答入力!V89,1,0),"")</f>
        <v/>
      </c>
      <c r="W89" s="398" t="str">
        <f>IF(AND(②解答入力!$D89&lt;&gt;"",②解答入力!W89&lt;&gt;""),IF(②解答入力!$D89=②解答入力!W89,1,0),"")</f>
        <v/>
      </c>
      <c r="X89" s="398" t="str">
        <f>IF(AND(②解答入力!$D89&lt;&gt;"",②解答入力!X89&lt;&gt;""),IF(②解答入力!$D89=②解答入力!X89,1,0),"")</f>
        <v/>
      </c>
      <c r="Y89" s="398" t="str">
        <f>IF(AND(②解答入力!$D89&lt;&gt;"",②解答入力!Y89&lt;&gt;""),IF(②解答入力!$D89=②解答入力!Y89,1,0),"")</f>
        <v/>
      </c>
      <c r="Z89" s="398" t="str">
        <f>IF(AND(②解答入力!$D89&lt;&gt;"",②解答入力!Z89&lt;&gt;""),IF(②解答入力!$D89=②解答入力!Z89,1,0),"")</f>
        <v/>
      </c>
      <c r="AA89" s="398" t="str">
        <f>IF(AND(②解答入力!$D89&lt;&gt;"",②解答入力!AA89&lt;&gt;""),IF(②解答入力!$D89=②解答入力!AA89,1,0),"")</f>
        <v/>
      </c>
      <c r="AB89" s="398" t="str">
        <f>IF(AND(②解答入力!$D89&lt;&gt;"",②解答入力!AB89&lt;&gt;""),IF(②解答入力!$D89=②解答入力!AB89,1,0),"")</f>
        <v/>
      </c>
      <c r="AC89" s="398" t="str">
        <f>IF(AND(②解答入力!$D89&lt;&gt;"",②解答入力!AC89&lt;&gt;""),IF(②解答入力!$D89=②解答入力!AC89,1,0),"")</f>
        <v/>
      </c>
      <c r="AD89" s="398" t="str">
        <f>IF(AND(②解答入力!$D89&lt;&gt;"",②解答入力!AD89&lt;&gt;""),IF(②解答入力!$D89=②解答入力!AD89,1,0),"")</f>
        <v/>
      </c>
      <c r="AE89" s="398" t="str">
        <f>IF(AND(②解答入力!$D89&lt;&gt;"",②解答入力!AE89&lt;&gt;""),IF(②解答入力!$D89=②解答入力!AE89,1,0),"")</f>
        <v/>
      </c>
      <c r="AF89" s="398" t="str">
        <f>IF(AND(②解答入力!$D89&lt;&gt;"",②解答入力!AF89&lt;&gt;""),IF(②解答入力!$D89=②解答入力!AF89,1,0),"")</f>
        <v/>
      </c>
      <c r="AG89" s="398" t="str">
        <f>IF(AND(②解答入力!$D89&lt;&gt;"",②解答入力!AG89&lt;&gt;""),IF(②解答入力!$D89=②解答入力!AG89,1,0),"")</f>
        <v/>
      </c>
      <c r="AH89" s="398" t="str">
        <f>IF(AND(②解答入力!$D89&lt;&gt;"",②解答入力!AH89&lt;&gt;""),IF(②解答入力!$D89=②解答入力!AH89,1,0),"")</f>
        <v/>
      </c>
      <c r="AI89" s="398" t="str">
        <f>IF(AND(②解答入力!$D89&lt;&gt;"",②解答入力!AI89&lt;&gt;""),IF(②解答入力!$D89=②解答入力!AI89,1,0),"")</f>
        <v/>
      </c>
      <c r="AJ89" s="398" t="str">
        <f>IF(AND(②解答入力!$D89&lt;&gt;"",②解答入力!AJ89&lt;&gt;""),IF(②解答入力!$D89=②解答入力!AJ89,1,0),"")</f>
        <v/>
      </c>
      <c r="AK89" s="398" t="str">
        <f>IF(AND(②解答入力!$D89&lt;&gt;"",②解答入力!AK89&lt;&gt;""),IF(②解答入力!$D89=②解答入力!AK89,1,0),"")</f>
        <v/>
      </c>
      <c r="AL89" s="398" t="str">
        <f>IF(AND(②解答入力!$D89&lt;&gt;"",②解答入力!AL89&lt;&gt;""),IF(②解答入力!$D89=②解答入力!AL89,1,0),"")</f>
        <v/>
      </c>
      <c r="AM89" s="398" t="str">
        <f>IF(AND(②解答入力!$D89&lt;&gt;"",②解答入力!AM89&lt;&gt;""),IF(②解答入力!$D89=②解答入力!AM89,1,0),"")</f>
        <v/>
      </c>
      <c r="AN89" s="398" t="str">
        <f>IF(AND(②解答入力!$D89&lt;&gt;"",②解答入力!AN89&lt;&gt;""),IF(②解答入力!$D89=②解答入力!AN89,1,0),"")</f>
        <v/>
      </c>
      <c r="AO89" s="398" t="str">
        <f>IF(AND(②解答入力!$D89&lt;&gt;"",②解答入力!AO89&lt;&gt;""),IF(②解答入力!$D89=②解答入力!AO89,1,0),"")</f>
        <v/>
      </c>
      <c r="AP89" s="398" t="str">
        <f>IF(AND(②解答入力!$D89&lt;&gt;"",②解答入力!AP89&lt;&gt;""),IF(②解答入力!$D89=②解答入力!AP89,1,0),"")</f>
        <v/>
      </c>
      <c r="AQ89" s="398" t="str">
        <f>IF(AND(②解答入力!$D89&lt;&gt;"",②解答入力!AQ89&lt;&gt;""),IF(②解答入力!$D89=②解答入力!AQ89,1,0),"")</f>
        <v/>
      </c>
      <c r="AR89" s="408" t="str">
        <f>IF(AND(②解答入力!$D89&lt;&gt;"",②解答入力!AR89&lt;&gt;""),IF(②解答入力!$D89=②解答入力!AR89,1,0),"")</f>
        <v/>
      </c>
    </row>
    <row r="90" spans="1:44">
      <c r="A90" s="482"/>
      <c r="B90" s="777"/>
      <c r="C90" s="103">
        <v>84</v>
      </c>
      <c r="D90" s="367"/>
      <c r="E90" s="397" t="str">
        <f>IF(AND(②解答入力!$D90&lt;&gt;"",②解答入力!E90&lt;&gt;""),IF(②解答入力!$D90=②解答入力!E90,1,0),"")</f>
        <v/>
      </c>
      <c r="F90" s="398" t="str">
        <f>IF(AND(②解答入力!$D90&lt;&gt;"",②解答入力!F90&lt;&gt;""),IF(②解答入力!$D90=②解答入力!F90,1,0),"")</f>
        <v/>
      </c>
      <c r="G90" s="398" t="str">
        <f>IF(AND(②解答入力!$D90&lt;&gt;"",②解答入力!G90&lt;&gt;""),IF(②解答入力!$D90=②解答入力!G90,1,0),"")</f>
        <v/>
      </c>
      <c r="H90" s="398" t="str">
        <f>IF(AND(②解答入力!$D90&lt;&gt;"",②解答入力!H90&lt;&gt;""),IF(②解答入力!$D90=②解答入力!H90,1,0),"")</f>
        <v/>
      </c>
      <c r="I90" s="398" t="str">
        <f>IF(AND(②解答入力!$D90&lt;&gt;"",②解答入力!I90&lt;&gt;""),IF(②解答入力!$D90=②解答入力!I90,1,0),"")</f>
        <v/>
      </c>
      <c r="J90" s="398" t="str">
        <f>IF(AND(②解答入力!$D90&lt;&gt;"",②解答入力!J90&lt;&gt;""),IF(②解答入力!$D90=②解答入力!J90,1,0),"")</f>
        <v/>
      </c>
      <c r="K90" s="398" t="str">
        <f>IF(AND(②解答入力!$D90&lt;&gt;"",②解答入力!K90&lt;&gt;""),IF(②解答入力!$D90=②解答入力!K90,1,0),"")</f>
        <v/>
      </c>
      <c r="L90" s="398" t="str">
        <f>IF(AND(②解答入力!$D90&lt;&gt;"",②解答入力!L90&lt;&gt;""),IF(②解答入力!$D90=②解答入力!L90,1,0),"")</f>
        <v/>
      </c>
      <c r="M90" s="398" t="str">
        <f>IF(AND(②解答入力!$D90&lt;&gt;"",②解答入力!M90&lt;&gt;""),IF(②解答入力!$D90=②解答入力!M90,1,0),"")</f>
        <v/>
      </c>
      <c r="N90" s="398" t="str">
        <f>IF(AND(②解答入力!$D90&lt;&gt;"",②解答入力!N90&lt;&gt;""),IF(②解答入力!$D90=②解答入力!N90,1,0),"")</f>
        <v/>
      </c>
      <c r="O90" s="398" t="str">
        <f>IF(AND(②解答入力!$D90&lt;&gt;"",②解答入力!O90&lt;&gt;""),IF(②解答入力!$D90=②解答入力!O90,1,0),"")</f>
        <v/>
      </c>
      <c r="P90" s="398" t="str">
        <f>IF(AND(②解答入力!$D90&lt;&gt;"",②解答入力!P90&lt;&gt;""),IF(②解答入力!$D90=②解答入力!P90,1,0),"")</f>
        <v/>
      </c>
      <c r="Q90" s="398" t="str">
        <f>IF(AND(②解答入力!$D90&lt;&gt;"",②解答入力!Q90&lt;&gt;""),IF(②解答入力!$D90=②解答入力!Q90,1,0),"")</f>
        <v/>
      </c>
      <c r="R90" s="398" t="str">
        <f>IF(AND(②解答入力!$D90&lt;&gt;"",②解答入力!R90&lt;&gt;""),IF(②解答入力!$D90=②解答入力!R90,1,0),"")</f>
        <v/>
      </c>
      <c r="S90" s="398" t="str">
        <f>IF(AND(②解答入力!$D90&lt;&gt;"",②解答入力!S90&lt;&gt;""),IF(②解答入力!$D90=②解答入力!S90,1,0),"")</f>
        <v/>
      </c>
      <c r="T90" s="398" t="str">
        <f>IF(AND(②解答入力!$D90&lt;&gt;"",②解答入力!T90&lt;&gt;""),IF(②解答入力!$D90=②解答入力!T90,1,0),"")</f>
        <v/>
      </c>
      <c r="U90" s="398" t="str">
        <f>IF(AND(②解答入力!$D90&lt;&gt;"",②解答入力!U90&lt;&gt;""),IF(②解答入力!$D90=②解答入力!U90,1,0),"")</f>
        <v/>
      </c>
      <c r="V90" s="398" t="str">
        <f>IF(AND(②解答入力!$D90&lt;&gt;"",②解答入力!V90&lt;&gt;""),IF(②解答入力!$D90=②解答入力!V90,1,0),"")</f>
        <v/>
      </c>
      <c r="W90" s="398" t="str">
        <f>IF(AND(②解答入力!$D90&lt;&gt;"",②解答入力!W90&lt;&gt;""),IF(②解答入力!$D90=②解答入力!W90,1,0),"")</f>
        <v/>
      </c>
      <c r="X90" s="398" t="str">
        <f>IF(AND(②解答入力!$D90&lt;&gt;"",②解答入力!X90&lt;&gt;""),IF(②解答入力!$D90=②解答入力!X90,1,0),"")</f>
        <v/>
      </c>
      <c r="Y90" s="398" t="str">
        <f>IF(AND(②解答入力!$D90&lt;&gt;"",②解答入力!Y90&lt;&gt;""),IF(②解答入力!$D90=②解答入力!Y90,1,0),"")</f>
        <v/>
      </c>
      <c r="Z90" s="398" t="str">
        <f>IF(AND(②解答入力!$D90&lt;&gt;"",②解答入力!Z90&lt;&gt;""),IF(②解答入力!$D90=②解答入力!Z90,1,0),"")</f>
        <v/>
      </c>
      <c r="AA90" s="398" t="str">
        <f>IF(AND(②解答入力!$D90&lt;&gt;"",②解答入力!AA90&lt;&gt;""),IF(②解答入力!$D90=②解答入力!AA90,1,0),"")</f>
        <v/>
      </c>
      <c r="AB90" s="398" t="str">
        <f>IF(AND(②解答入力!$D90&lt;&gt;"",②解答入力!AB90&lt;&gt;""),IF(②解答入力!$D90=②解答入力!AB90,1,0),"")</f>
        <v/>
      </c>
      <c r="AC90" s="398" t="str">
        <f>IF(AND(②解答入力!$D90&lt;&gt;"",②解答入力!AC90&lt;&gt;""),IF(②解答入力!$D90=②解答入力!AC90,1,0),"")</f>
        <v/>
      </c>
      <c r="AD90" s="398" t="str">
        <f>IF(AND(②解答入力!$D90&lt;&gt;"",②解答入力!AD90&lt;&gt;""),IF(②解答入力!$D90=②解答入力!AD90,1,0),"")</f>
        <v/>
      </c>
      <c r="AE90" s="398" t="str">
        <f>IF(AND(②解答入力!$D90&lt;&gt;"",②解答入力!AE90&lt;&gt;""),IF(②解答入力!$D90=②解答入力!AE90,1,0),"")</f>
        <v/>
      </c>
      <c r="AF90" s="398" t="str">
        <f>IF(AND(②解答入力!$D90&lt;&gt;"",②解答入力!AF90&lt;&gt;""),IF(②解答入力!$D90=②解答入力!AF90,1,0),"")</f>
        <v/>
      </c>
      <c r="AG90" s="398" t="str">
        <f>IF(AND(②解答入力!$D90&lt;&gt;"",②解答入力!AG90&lt;&gt;""),IF(②解答入力!$D90=②解答入力!AG90,1,0),"")</f>
        <v/>
      </c>
      <c r="AH90" s="398" t="str">
        <f>IF(AND(②解答入力!$D90&lt;&gt;"",②解答入力!AH90&lt;&gt;""),IF(②解答入力!$D90=②解答入力!AH90,1,0),"")</f>
        <v/>
      </c>
      <c r="AI90" s="398" t="str">
        <f>IF(AND(②解答入力!$D90&lt;&gt;"",②解答入力!AI90&lt;&gt;""),IF(②解答入力!$D90=②解答入力!AI90,1,0),"")</f>
        <v/>
      </c>
      <c r="AJ90" s="398" t="str">
        <f>IF(AND(②解答入力!$D90&lt;&gt;"",②解答入力!AJ90&lt;&gt;""),IF(②解答入力!$D90=②解答入力!AJ90,1,0),"")</f>
        <v/>
      </c>
      <c r="AK90" s="398" t="str">
        <f>IF(AND(②解答入力!$D90&lt;&gt;"",②解答入力!AK90&lt;&gt;""),IF(②解答入力!$D90=②解答入力!AK90,1,0),"")</f>
        <v/>
      </c>
      <c r="AL90" s="398" t="str">
        <f>IF(AND(②解答入力!$D90&lt;&gt;"",②解答入力!AL90&lt;&gt;""),IF(②解答入力!$D90=②解答入力!AL90,1,0),"")</f>
        <v/>
      </c>
      <c r="AM90" s="398" t="str">
        <f>IF(AND(②解答入力!$D90&lt;&gt;"",②解答入力!AM90&lt;&gt;""),IF(②解答入力!$D90=②解答入力!AM90,1,0),"")</f>
        <v/>
      </c>
      <c r="AN90" s="398" t="str">
        <f>IF(AND(②解答入力!$D90&lt;&gt;"",②解答入力!AN90&lt;&gt;""),IF(②解答入力!$D90=②解答入力!AN90,1,0),"")</f>
        <v/>
      </c>
      <c r="AO90" s="398" t="str">
        <f>IF(AND(②解答入力!$D90&lt;&gt;"",②解答入力!AO90&lt;&gt;""),IF(②解答入力!$D90=②解答入力!AO90,1,0),"")</f>
        <v/>
      </c>
      <c r="AP90" s="398" t="str">
        <f>IF(AND(②解答入力!$D90&lt;&gt;"",②解答入力!AP90&lt;&gt;""),IF(②解答入力!$D90=②解答入力!AP90,1,0),"")</f>
        <v/>
      </c>
      <c r="AQ90" s="398" t="str">
        <f>IF(AND(②解答入力!$D90&lt;&gt;"",②解答入力!AQ90&lt;&gt;""),IF(②解答入力!$D90=②解答入力!AQ90,1,0),"")</f>
        <v/>
      </c>
      <c r="AR90" s="408" t="str">
        <f>IF(AND(②解答入力!$D90&lt;&gt;"",②解答入力!AR90&lt;&gt;""),IF(②解答入力!$D90=②解答入力!AR90,1,0),"")</f>
        <v/>
      </c>
    </row>
    <row r="91" spans="1:44">
      <c r="A91" s="482"/>
      <c r="B91" s="777"/>
      <c r="C91" s="103">
        <v>85</v>
      </c>
      <c r="D91" s="367"/>
      <c r="E91" s="397" t="str">
        <f>IF(AND(②解答入力!$D91&lt;&gt;"",②解答入力!E91&lt;&gt;""),IF(②解答入力!$D91=②解答入力!E91,1,0),"")</f>
        <v/>
      </c>
      <c r="F91" s="398" t="str">
        <f>IF(AND(②解答入力!$D91&lt;&gt;"",②解答入力!F91&lt;&gt;""),IF(②解答入力!$D91=②解答入力!F91,1,0),"")</f>
        <v/>
      </c>
      <c r="G91" s="398" t="str">
        <f>IF(AND(②解答入力!$D91&lt;&gt;"",②解答入力!G91&lt;&gt;""),IF(②解答入力!$D91=②解答入力!G91,1,0),"")</f>
        <v/>
      </c>
      <c r="H91" s="398" t="str">
        <f>IF(AND(②解答入力!$D91&lt;&gt;"",②解答入力!H91&lt;&gt;""),IF(②解答入力!$D91=②解答入力!H91,1,0),"")</f>
        <v/>
      </c>
      <c r="I91" s="398" t="str">
        <f>IF(AND(②解答入力!$D91&lt;&gt;"",②解答入力!I91&lt;&gt;""),IF(②解答入力!$D91=②解答入力!I91,1,0),"")</f>
        <v/>
      </c>
      <c r="J91" s="398" t="str">
        <f>IF(AND(②解答入力!$D91&lt;&gt;"",②解答入力!J91&lt;&gt;""),IF(②解答入力!$D91=②解答入力!J91,1,0),"")</f>
        <v/>
      </c>
      <c r="K91" s="398" t="str">
        <f>IF(AND(②解答入力!$D91&lt;&gt;"",②解答入力!K91&lt;&gt;""),IF(②解答入力!$D91=②解答入力!K91,1,0),"")</f>
        <v/>
      </c>
      <c r="L91" s="398" t="str">
        <f>IF(AND(②解答入力!$D91&lt;&gt;"",②解答入力!L91&lt;&gt;""),IF(②解答入力!$D91=②解答入力!L91,1,0),"")</f>
        <v/>
      </c>
      <c r="M91" s="398" t="str">
        <f>IF(AND(②解答入力!$D91&lt;&gt;"",②解答入力!M91&lt;&gt;""),IF(②解答入力!$D91=②解答入力!M91,1,0),"")</f>
        <v/>
      </c>
      <c r="N91" s="398" t="str">
        <f>IF(AND(②解答入力!$D91&lt;&gt;"",②解答入力!N91&lt;&gt;""),IF(②解答入力!$D91=②解答入力!N91,1,0),"")</f>
        <v/>
      </c>
      <c r="O91" s="398" t="str">
        <f>IF(AND(②解答入力!$D91&lt;&gt;"",②解答入力!O91&lt;&gt;""),IF(②解答入力!$D91=②解答入力!O91,1,0),"")</f>
        <v/>
      </c>
      <c r="P91" s="398" t="str">
        <f>IF(AND(②解答入力!$D91&lt;&gt;"",②解答入力!P91&lt;&gt;""),IF(②解答入力!$D91=②解答入力!P91,1,0),"")</f>
        <v/>
      </c>
      <c r="Q91" s="398" t="str">
        <f>IF(AND(②解答入力!$D91&lt;&gt;"",②解答入力!Q91&lt;&gt;""),IF(②解答入力!$D91=②解答入力!Q91,1,0),"")</f>
        <v/>
      </c>
      <c r="R91" s="398" t="str">
        <f>IF(AND(②解答入力!$D91&lt;&gt;"",②解答入力!R91&lt;&gt;""),IF(②解答入力!$D91=②解答入力!R91,1,0),"")</f>
        <v/>
      </c>
      <c r="S91" s="398" t="str">
        <f>IF(AND(②解答入力!$D91&lt;&gt;"",②解答入力!S91&lt;&gt;""),IF(②解答入力!$D91=②解答入力!S91,1,0),"")</f>
        <v/>
      </c>
      <c r="T91" s="398" t="str">
        <f>IF(AND(②解答入力!$D91&lt;&gt;"",②解答入力!T91&lt;&gt;""),IF(②解答入力!$D91=②解答入力!T91,1,0),"")</f>
        <v/>
      </c>
      <c r="U91" s="398" t="str">
        <f>IF(AND(②解答入力!$D91&lt;&gt;"",②解答入力!U91&lt;&gt;""),IF(②解答入力!$D91=②解答入力!U91,1,0),"")</f>
        <v/>
      </c>
      <c r="V91" s="398" t="str">
        <f>IF(AND(②解答入力!$D91&lt;&gt;"",②解答入力!V91&lt;&gt;""),IF(②解答入力!$D91=②解答入力!V91,1,0),"")</f>
        <v/>
      </c>
      <c r="W91" s="398" t="str">
        <f>IF(AND(②解答入力!$D91&lt;&gt;"",②解答入力!W91&lt;&gt;""),IF(②解答入力!$D91=②解答入力!W91,1,0),"")</f>
        <v/>
      </c>
      <c r="X91" s="398" t="str">
        <f>IF(AND(②解答入力!$D91&lt;&gt;"",②解答入力!X91&lt;&gt;""),IF(②解答入力!$D91=②解答入力!X91,1,0),"")</f>
        <v/>
      </c>
      <c r="Y91" s="398" t="str">
        <f>IF(AND(②解答入力!$D91&lt;&gt;"",②解答入力!Y91&lt;&gt;""),IF(②解答入力!$D91=②解答入力!Y91,1,0),"")</f>
        <v/>
      </c>
      <c r="Z91" s="398" t="str">
        <f>IF(AND(②解答入力!$D91&lt;&gt;"",②解答入力!Z91&lt;&gt;""),IF(②解答入力!$D91=②解答入力!Z91,1,0),"")</f>
        <v/>
      </c>
      <c r="AA91" s="398" t="str">
        <f>IF(AND(②解答入力!$D91&lt;&gt;"",②解答入力!AA91&lt;&gt;""),IF(②解答入力!$D91=②解答入力!AA91,1,0),"")</f>
        <v/>
      </c>
      <c r="AB91" s="398" t="str">
        <f>IF(AND(②解答入力!$D91&lt;&gt;"",②解答入力!AB91&lt;&gt;""),IF(②解答入力!$D91=②解答入力!AB91,1,0),"")</f>
        <v/>
      </c>
      <c r="AC91" s="398" t="str">
        <f>IF(AND(②解答入力!$D91&lt;&gt;"",②解答入力!AC91&lt;&gt;""),IF(②解答入力!$D91=②解答入力!AC91,1,0),"")</f>
        <v/>
      </c>
      <c r="AD91" s="398" t="str">
        <f>IF(AND(②解答入力!$D91&lt;&gt;"",②解答入力!AD91&lt;&gt;""),IF(②解答入力!$D91=②解答入力!AD91,1,0),"")</f>
        <v/>
      </c>
      <c r="AE91" s="398" t="str">
        <f>IF(AND(②解答入力!$D91&lt;&gt;"",②解答入力!AE91&lt;&gt;""),IF(②解答入力!$D91=②解答入力!AE91,1,0),"")</f>
        <v/>
      </c>
      <c r="AF91" s="398" t="str">
        <f>IF(AND(②解答入力!$D91&lt;&gt;"",②解答入力!AF91&lt;&gt;""),IF(②解答入力!$D91=②解答入力!AF91,1,0),"")</f>
        <v/>
      </c>
      <c r="AG91" s="398" t="str">
        <f>IF(AND(②解答入力!$D91&lt;&gt;"",②解答入力!AG91&lt;&gt;""),IF(②解答入力!$D91=②解答入力!AG91,1,0),"")</f>
        <v/>
      </c>
      <c r="AH91" s="398" t="str">
        <f>IF(AND(②解答入力!$D91&lt;&gt;"",②解答入力!AH91&lt;&gt;""),IF(②解答入力!$D91=②解答入力!AH91,1,0),"")</f>
        <v/>
      </c>
      <c r="AI91" s="398" t="str">
        <f>IF(AND(②解答入力!$D91&lt;&gt;"",②解答入力!AI91&lt;&gt;""),IF(②解答入力!$D91=②解答入力!AI91,1,0),"")</f>
        <v/>
      </c>
      <c r="AJ91" s="398" t="str">
        <f>IF(AND(②解答入力!$D91&lt;&gt;"",②解答入力!AJ91&lt;&gt;""),IF(②解答入力!$D91=②解答入力!AJ91,1,0),"")</f>
        <v/>
      </c>
      <c r="AK91" s="398" t="str">
        <f>IF(AND(②解答入力!$D91&lt;&gt;"",②解答入力!AK91&lt;&gt;""),IF(②解答入力!$D91=②解答入力!AK91,1,0),"")</f>
        <v/>
      </c>
      <c r="AL91" s="398" t="str">
        <f>IF(AND(②解答入力!$D91&lt;&gt;"",②解答入力!AL91&lt;&gt;""),IF(②解答入力!$D91=②解答入力!AL91,1,0),"")</f>
        <v/>
      </c>
      <c r="AM91" s="398" t="str">
        <f>IF(AND(②解答入力!$D91&lt;&gt;"",②解答入力!AM91&lt;&gt;""),IF(②解答入力!$D91=②解答入力!AM91,1,0),"")</f>
        <v/>
      </c>
      <c r="AN91" s="398" t="str">
        <f>IF(AND(②解答入力!$D91&lt;&gt;"",②解答入力!AN91&lt;&gt;""),IF(②解答入力!$D91=②解答入力!AN91,1,0),"")</f>
        <v/>
      </c>
      <c r="AO91" s="398" t="str">
        <f>IF(AND(②解答入力!$D91&lt;&gt;"",②解答入力!AO91&lt;&gt;""),IF(②解答入力!$D91=②解答入力!AO91,1,0),"")</f>
        <v/>
      </c>
      <c r="AP91" s="398" t="str">
        <f>IF(AND(②解答入力!$D91&lt;&gt;"",②解答入力!AP91&lt;&gt;""),IF(②解答入力!$D91=②解答入力!AP91,1,0),"")</f>
        <v/>
      </c>
      <c r="AQ91" s="398" t="str">
        <f>IF(AND(②解答入力!$D91&lt;&gt;"",②解答入力!AQ91&lt;&gt;""),IF(②解答入力!$D91=②解答入力!AQ91,1,0),"")</f>
        <v/>
      </c>
      <c r="AR91" s="408" t="str">
        <f>IF(AND(②解答入力!$D91&lt;&gt;"",②解答入力!AR91&lt;&gt;""),IF(②解答入力!$D91=②解答入力!AR91,1,0),"")</f>
        <v/>
      </c>
    </row>
    <row r="92" spans="1:44">
      <c r="A92" s="482"/>
      <c r="B92" s="777"/>
      <c r="C92" s="103">
        <v>86</v>
      </c>
      <c r="D92" s="367"/>
      <c r="E92" s="397" t="str">
        <f>IF(AND(②解答入力!$D92&lt;&gt;"",②解答入力!E92&lt;&gt;""),IF(②解答入力!$D92=②解答入力!E92,1,0),"")</f>
        <v/>
      </c>
      <c r="F92" s="398" t="str">
        <f>IF(AND(②解答入力!$D92&lt;&gt;"",②解答入力!F92&lt;&gt;""),IF(②解答入力!$D92=②解答入力!F92,1,0),"")</f>
        <v/>
      </c>
      <c r="G92" s="398" t="str">
        <f>IF(AND(②解答入力!$D92&lt;&gt;"",②解答入力!G92&lt;&gt;""),IF(②解答入力!$D92=②解答入力!G92,1,0),"")</f>
        <v/>
      </c>
      <c r="H92" s="398" t="str">
        <f>IF(AND(②解答入力!$D92&lt;&gt;"",②解答入力!H92&lt;&gt;""),IF(②解答入力!$D92=②解答入力!H92,1,0),"")</f>
        <v/>
      </c>
      <c r="I92" s="398" t="str">
        <f>IF(AND(②解答入力!$D92&lt;&gt;"",②解答入力!I92&lt;&gt;""),IF(②解答入力!$D92=②解答入力!I92,1,0),"")</f>
        <v/>
      </c>
      <c r="J92" s="398" t="str">
        <f>IF(AND(②解答入力!$D92&lt;&gt;"",②解答入力!J92&lt;&gt;""),IF(②解答入力!$D92=②解答入力!J92,1,0),"")</f>
        <v/>
      </c>
      <c r="K92" s="398" t="str">
        <f>IF(AND(②解答入力!$D92&lt;&gt;"",②解答入力!K92&lt;&gt;""),IF(②解答入力!$D92=②解答入力!K92,1,0),"")</f>
        <v/>
      </c>
      <c r="L92" s="398" t="str">
        <f>IF(AND(②解答入力!$D92&lt;&gt;"",②解答入力!L92&lt;&gt;""),IF(②解答入力!$D92=②解答入力!L92,1,0),"")</f>
        <v/>
      </c>
      <c r="M92" s="398" t="str">
        <f>IF(AND(②解答入力!$D92&lt;&gt;"",②解答入力!M92&lt;&gt;""),IF(②解答入力!$D92=②解答入力!M92,1,0),"")</f>
        <v/>
      </c>
      <c r="N92" s="398" t="str">
        <f>IF(AND(②解答入力!$D92&lt;&gt;"",②解答入力!N92&lt;&gt;""),IF(②解答入力!$D92=②解答入力!N92,1,0),"")</f>
        <v/>
      </c>
      <c r="O92" s="398" t="str">
        <f>IF(AND(②解答入力!$D92&lt;&gt;"",②解答入力!O92&lt;&gt;""),IF(②解答入力!$D92=②解答入力!O92,1,0),"")</f>
        <v/>
      </c>
      <c r="P92" s="398" t="str">
        <f>IF(AND(②解答入力!$D92&lt;&gt;"",②解答入力!P92&lt;&gt;""),IF(②解答入力!$D92=②解答入力!P92,1,0),"")</f>
        <v/>
      </c>
      <c r="Q92" s="398" t="str">
        <f>IF(AND(②解答入力!$D92&lt;&gt;"",②解答入力!Q92&lt;&gt;""),IF(②解答入力!$D92=②解答入力!Q92,1,0),"")</f>
        <v/>
      </c>
      <c r="R92" s="398" t="str">
        <f>IF(AND(②解答入力!$D92&lt;&gt;"",②解答入力!R92&lt;&gt;""),IF(②解答入力!$D92=②解答入力!R92,1,0),"")</f>
        <v/>
      </c>
      <c r="S92" s="398" t="str">
        <f>IF(AND(②解答入力!$D92&lt;&gt;"",②解答入力!S92&lt;&gt;""),IF(②解答入力!$D92=②解答入力!S92,1,0),"")</f>
        <v/>
      </c>
      <c r="T92" s="398" t="str">
        <f>IF(AND(②解答入力!$D92&lt;&gt;"",②解答入力!T92&lt;&gt;""),IF(②解答入力!$D92=②解答入力!T92,1,0),"")</f>
        <v/>
      </c>
      <c r="U92" s="398" t="str">
        <f>IF(AND(②解答入力!$D92&lt;&gt;"",②解答入力!U92&lt;&gt;""),IF(②解答入力!$D92=②解答入力!U92,1,0),"")</f>
        <v/>
      </c>
      <c r="V92" s="398" t="str">
        <f>IF(AND(②解答入力!$D92&lt;&gt;"",②解答入力!V92&lt;&gt;""),IF(②解答入力!$D92=②解答入力!V92,1,0),"")</f>
        <v/>
      </c>
      <c r="W92" s="398" t="str">
        <f>IF(AND(②解答入力!$D92&lt;&gt;"",②解答入力!W92&lt;&gt;""),IF(②解答入力!$D92=②解答入力!W92,1,0),"")</f>
        <v/>
      </c>
      <c r="X92" s="398" t="str">
        <f>IF(AND(②解答入力!$D92&lt;&gt;"",②解答入力!X92&lt;&gt;""),IF(②解答入力!$D92=②解答入力!X92,1,0),"")</f>
        <v/>
      </c>
      <c r="Y92" s="398" t="str">
        <f>IF(AND(②解答入力!$D92&lt;&gt;"",②解答入力!Y92&lt;&gt;""),IF(②解答入力!$D92=②解答入力!Y92,1,0),"")</f>
        <v/>
      </c>
      <c r="Z92" s="398" t="str">
        <f>IF(AND(②解答入力!$D92&lt;&gt;"",②解答入力!Z92&lt;&gt;""),IF(②解答入力!$D92=②解答入力!Z92,1,0),"")</f>
        <v/>
      </c>
      <c r="AA92" s="398" t="str">
        <f>IF(AND(②解答入力!$D92&lt;&gt;"",②解答入力!AA92&lt;&gt;""),IF(②解答入力!$D92=②解答入力!AA92,1,0),"")</f>
        <v/>
      </c>
      <c r="AB92" s="398" t="str">
        <f>IF(AND(②解答入力!$D92&lt;&gt;"",②解答入力!AB92&lt;&gt;""),IF(②解答入力!$D92=②解答入力!AB92,1,0),"")</f>
        <v/>
      </c>
      <c r="AC92" s="398" t="str">
        <f>IF(AND(②解答入力!$D92&lt;&gt;"",②解答入力!AC92&lt;&gt;""),IF(②解答入力!$D92=②解答入力!AC92,1,0),"")</f>
        <v/>
      </c>
      <c r="AD92" s="398" t="str">
        <f>IF(AND(②解答入力!$D92&lt;&gt;"",②解答入力!AD92&lt;&gt;""),IF(②解答入力!$D92=②解答入力!AD92,1,0),"")</f>
        <v/>
      </c>
      <c r="AE92" s="398" t="str">
        <f>IF(AND(②解答入力!$D92&lt;&gt;"",②解答入力!AE92&lt;&gt;""),IF(②解答入力!$D92=②解答入力!AE92,1,0),"")</f>
        <v/>
      </c>
      <c r="AF92" s="398" t="str">
        <f>IF(AND(②解答入力!$D92&lt;&gt;"",②解答入力!AF92&lt;&gt;""),IF(②解答入力!$D92=②解答入力!AF92,1,0),"")</f>
        <v/>
      </c>
      <c r="AG92" s="398" t="str">
        <f>IF(AND(②解答入力!$D92&lt;&gt;"",②解答入力!AG92&lt;&gt;""),IF(②解答入力!$D92=②解答入力!AG92,1,0),"")</f>
        <v/>
      </c>
      <c r="AH92" s="398" t="str">
        <f>IF(AND(②解答入力!$D92&lt;&gt;"",②解答入力!AH92&lt;&gt;""),IF(②解答入力!$D92=②解答入力!AH92,1,0),"")</f>
        <v/>
      </c>
      <c r="AI92" s="398" t="str">
        <f>IF(AND(②解答入力!$D92&lt;&gt;"",②解答入力!AI92&lt;&gt;""),IF(②解答入力!$D92=②解答入力!AI92,1,0),"")</f>
        <v/>
      </c>
      <c r="AJ92" s="398" t="str">
        <f>IF(AND(②解答入力!$D92&lt;&gt;"",②解答入力!AJ92&lt;&gt;""),IF(②解答入力!$D92=②解答入力!AJ92,1,0),"")</f>
        <v/>
      </c>
      <c r="AK92" s="398" t="str">
        <f>IF(AND(②解答入力!$D92&lt;&gt;"",②解答入力!AK92&lt;&gt;""),IF(②解答入力!$D92=②解答入力!AK92,1,0),"")</f>
        <v/>
      </c>
      <c r="AL92" s="398" t="str">
        <f>IF(AND(②解答入力!$D92&lt;&gt;"",②解答入力!AL92&lt;&gt;""),IF(②解答入力!$D92=②解答入力!AL92,1,0),"")</f>
        <v/>
      </c>
      <c r="AM92" s="398" t="str">
        <f>IF(AND(②解答入力!$D92&lt;&gt;"",②解答入力!AM92&lt;&gt;""),IF(②解答入力!$D92=②解答入力!AM92,1,0),"")</f>
        <v/>
      </c>
      <c r="AN92" s="398" t="str">
        <f>IF(AND(②解答入力!$D92&lt;&gt;"",②解答入力!AN92&lt;&gt;""),IF(②解答入力!$D92=②解答入力!AN92,1,0),"")</f>
        <v/>
      </c>
      <c r="AO92" s="398" t="str">
        <f>IF(AND(②解答入力!$D92&lt;&gt;"",②解答入力!AO92&lt;&gt;""),IF(②解答入力!$D92=②解答入力!AO92,1,0),"")</f>
        <v/>
      </c>
      <c r="AP92" s="398" t="str">
        <f>IF(AND(②解答入力!$D92&lt;&gt;"",②解答入力!AP92&lt;&gt;""),IF(②解答入力!$D92=②解答入力!AP92,1,0),"")</f>
        <v/>
      </c>
      <c r="AQ92" s="398" t="str">
        <f>IF(AND(②解答入力!$D92&lt;&gt;"",②解答入力!AQ92&lt;&gt;""),IF(②解答入力!$D92=②解答入力!AQ92,1,0),"")</f>
        <v/>
      </c>
      <c r="AR92" s="408" t="str">
        <f>IF(AND(②解答入力!$D92&lt;&gt;"",②解答入力!AR92&lt;&gt;""),IF(②解答入力!$D92=②解答入力!AR92,1,0),"")</f>
        <v/>
      </c>
    </row>
    <row r="93" spans="1:44">
      <c r="A93" s="482"/>
      <c r="B93" s="777"/>
      <c r="C93" s="103">
        <v>87</v>
      </c>
      <c r="D93" s="367"/>
      <c r="E93" s="397" t="str">
        <f>IF(AND(②解答入力!$D93&lt;&gt;"",②解答入力!E93&lt;&gt;""),IF(②解答入力!$D93=②解答入力!E93,1,0),"")</f>
        <v/>
      </c>
      <c r="F93" s="398" t="str">
        <f>IF(AND(②解答入力!$D93&lt;&gt;"",②解答入力!F93&lt;&gt;""),IF(②解答入力!$D93=②解答入力!F93,1,0),"")</f>
        <v/>
      </c>
      <c r="G93" s="398" t="str">
        <f>IF(AND(②解答入力!$D93&lt;&gt;"",②解答入力!G93&lt;&gt;""),IF(②解答入力!$D93=②解答入力!G93,1,0),"")</f>
        <v/>
      </c>
      <c r="H93" s="398" t="str">
        <f>IF(AND(②解答入力!$D93&lt;&gt;"",②解答入力!H93&lt;&gt;""),IF(②解答入力!$D93=②解答入力!H93,1,0),"")</f>
        <v/>
      </c>
      <c r="I93" s="398" t="str">
        <f>IF(AND(②解答入力!$D93&lt;&gt;"",②解答入力!I93&lt;&gt;""),IF(②解答入力!$D93=②解答入力!I93,1,0),"")</f>
        <v/>
      </c>
      <c r="J93" s="398" t="str">
        <f>IF(AND(②解答入力!$D93&lt;&gt;"",②解答入力!J93&lt;&gt;""),IF(②解答入力!$D93=②解答入力!J93,1,0),"")</f>
        <v/>
      </c>
      <c r="K93" s="398" t="str">
        <f>IF(AND(②解答入力!$D93&lt;&gt;"",②解答入力!K93&lt;&gt;""),IF(②解答入力!$D93=②解答入力!K93,1,0),"")</f>
        <v/>
      </c>
      <c r="L93" s="398" t="str">
        <f>IF(AND(②解答入力!$D93&lt;&gt;"",②解答入力!L93&lt;&gt;""),IF(②解答入力!$D93=②解答入力!L93,1,0),"")</f>
        <v/>
      </c>
      <c r="M93" s="398" t="str">
        <f>IF(AND(②解答入力!$D93&lt;&gt;"",②解答入力!M93&lt;&gt;""),IF(②解答入力!$D93=②解答入力!M93,1,0),"")</f>
        <v/>
      </c>
      <c r="N93" s="398" t="str">
        <f>IF(AND(②解答入力!$D93&lt;&gt;"",②解答入力!N93&lt;&gt;""),IF(②解答入力!$D93=②解答入力!N93,1,0),"")</f>
        <v/>
      </c>
      <c r="O93" s="398" t="str">
        <f>IF(AND(②解答入力!$D93&lt;&gt;"",②解答入力!O93&lt;&gt;""),IF(②解答入力!$D93=②解答入力!O93,1,0),"")</f>
        <v/>
      </c>
      <c r="P93" s="398" t="str">
        <f>IF(AND(②解答入力!$D93&lt;&gt;"",②解答入力!P93&lt;&gt;""),IF(②解答入力!$D93=②解答入力!P93,1,0),"")</f>
        <v/>
      </c>
      <c r="Q93" s="398" t="str">
        <f>IF(AND(②解答入力!$D93&lt;&gt;"",②解答入力!Q93&lt;&gt;""),IF(②解答入力!$D93=②解答入力!Q93,1,0),"")</f>
        <v/>
      </c>
      <c r="R93" s="398" t="str">
        <f>IF(AND(②解答入力!$D93&lt;&gt;"",②解答入力!R93&lt;&gt;""),IF(②解答入力!$D93=②解答入力!R93,1,0),"")</f>
        <v/>
      </c>
      <c r="S93" s="398" t="str">
        <f>IF(AND(②解答入力!$D93&lt;&gt;"",②解答入力!S93&lt;&gt;""),IF(②解答入力!$D93=②解答入力!S93,1,0),"")</f>
        <v/>
      </c>
      <c r="T93" s="398" t="str">
        <f>IF(AND(②解答入力!$D93&lt;&gt;"",②解答入力!T93&lt;&gt;""),IF(②解答入力!$D93=②解答入力!T93,1,0),"")</f>
        <v/>
      </c>
      <c r="U93" s="398" t="str">
        <f>IF(AND(②解答入力!$D93&lt;&gt;"",②解答入力!U93&lt;&gt;""),IF(②解答入力!$D93=②解答入力!U93,1,0),"")</f>
        <v/>
      </c>
      <c r="V93" s="398" t="str">
        <f>IF(AND(②解答入力!$D93&lt;&gt;"",②解答入力!V93&lt;&gt;""),IF(②解答入力!$D93=②解答入力!V93,1,0),"")</f>
        <v/>
      </c>
      <c r="W93" s="398" t="str">
        <f>IF(AND(②解答入力!$D93&lt;&gt;"",②解答入力!W93&lt;&gt;""),IF(②解答入力!$D93=②解答入力!W93,1,0),"")</f>
        <v/>
      </c>
      <c r="X93" s="398" t="str">
        <f>IF(AND(②解答入力!$D93&lt;&gt;"",②解答入力!X93&lt;&gt;""),IF(②解答入力!$D93=②解答入力!X93,1,0),"")</f>
        <v/>
      </c>
      <c r="Y93" s="398" t="str">
        <f>IF(AND(②解答入力!$D93&lt;&gt;"",②解答入力!Y93&lt;&gt;""),IF(②解答入力!$D93=②解答入力!Y93,1,0),"")</f>
        <v/>
      </c>
      <c r="Z93" s="398" t="str">
        <f>IF(AND(②解答入力!$D93&lt;&gt;"",②解答入力!Z93&lt;&gt;""),IF(②解答入力!$D93=②解答入力!Z93,1,0),"")</f>
        <v/>
      </c>
      <c r="AA93" s="398" t="str">
        <f>IF(AND(②解答入力!$D93&lt;&gt;"",②解答入力!AA93&lt;&gt;""),IF(②解答入力!$D93=②解答入力!AA93,1,0),"")</f>
        <v/>
      </c>
      <c r="AB93" s="398" t="str">
        <f>IF(AND(②解答入力!$D93&lt;&gt;"",②解答入力!AB93&lt;&gt;""),IF(②解答入力!$D93=②解答入力!AB93,1,0),"")</f>
        <v/>
      </c>
      <c r="AC93" s="398" t="str">
        <f>IF(AND(②解答入力!$D93&lt;&gt;"",②解答入力!AC93&lt;&gt;""),IF(②解答入力!$D93=②解答入力!AC93,1,0),"")</f>
        <v/>
      </c>
      <c r="AD93" s="398" t="str">
        <f>IF(AND(②解答入力!$D93&lt;&gt;"",②解答入力!AD93&lt;&gt;""),IF(②解答入力!$D93=②解答入力!AD93,1,0),"")</f>
        <v/>
      </c>
      <c r="AE93" s="398" t="str">
        <f>IF(AND(②解答入力!$D93&lt;&gt;"",②解答入力!AE93&lt;&gt;""),IF(②解答入力!$D93=②解答入力!AE93,1,0),"")</f>
        <v/>
      </c>
      <c r="AF93" s="398" t="str">
        <f>IF(AND(②解答入力!$D93&lt;&gt;"",②解答入力!AF93&lt;&gt;""),IF(②解答入力!$D93=②解答入力!AF93,1,0),"")</f>
        <v/>
      </c>
      <c r="AG93" s="398" t="str">
        <f>IF(AND(②解答入力!$D93&lt;&gt;"",②解答入力!AG93&lt;&gt;""),IF(②解答入力!$D93=②解答入力!AG93,1,0),"")</f>
        <v/>
      </c>
      <c r="AH93" s="398" t="str">
        <f>IF(AND(②解答入力!$D93&lt;&gt;"",②解答入力!AH93&lt;&gt;""),IF(②解答入力!$D93=②解答入力!AH93,1,0),"")</f>
        <v/>
      </c>
      <c r="AI93" s="398" t="str">
        <f>IF(AND(②解答入力!$D93&lt;&gt;"",②解答入力!AI93&lt;&gt;""),IF(②解答入力!$D93=②解答入力!AI93,1,0),"")</f>
        <v/>
      </c>
      <c r="AJ93" s="398" t="str">
        <f>IF(AND(②解答入力!$D93&lt;&gt;"",②解答入力!AJ93&lt;&gt;""),IF(②解答入力!$D93=②解答入力!AJ93,1,0),"")</f>
        <v/>
      </c>
      <c r="AK93" s="398" t="str">
        <f>IF(AND(②解答入力!$D93&lt;&gt;"",②解答入力!AK93&lt;&gt;""),IF(②解答入力!$D93=②解答入力!AK93,1,0),"")</f>
        <v/>
      </c>
      <c r="AL93" s="398" t="str">
        <f>IF(AND(②解答入力!$D93&lt;&gt;"",②解答入力!AL93&lt;&gt;""),IF(②解答入力!$D93=②解答入力!AL93,1,0),"")</f>
        <v/>
      </c>
      <c r="AM93" s="398" t="str">
        <f>IF(AND(②解答入力!$D93&lt;&gt;"",②解答入力!AM93&lt;&gt;""),IF(②解答入力!$D93=②解答入力!AM93,1,0),"")</f>
        <v/>
      </c>
      <c r="AN93" s="398" t="str">
        <f>IF(AND(②解答入力!$D93&lt;&gt;"",②解答入力!AN93&lt;&gt;""),IF(②解答入力!$D93=②解答入力!AN93,1,0),"")</f>
        <v/>
      </c>
      <c r="AO93" s="398" t="str">
        <f>IF(AND(②解答入力!$D93&lt;&gt;"",②解答入力!AO93&lt;&gt;""),IF(②解答入力!$D93=②解答入力!AO93,1,0),"")</f>
        <v/>
      </c>
      <c r="AP93" s="398" t="str">
        <f>IF(AND(②解答入力!$D93&lt;&gt;"",②解答入力!AP93&lt;&gt;""),IF(②解答入力!$D93=②解答入力!AP93,1,0),"")</f>
        <v/>
      </c>
      <c r="AQ93" s="398" t="str">
        <f>IF(AND(②解答入力!$D93&lt;&gt;"",②解答入力!AQ93&lt;&gt;""),IF(②解答入力!$D93=②解答入力!AQ93,1,0),"")</f>
        <v/>
      </c>
      <c r="AR93" s="408" t="str">
        <f>IF(AND(②解答入力!$D93&lt;&gt;"",②解答入力!AR93&lt;&gt;""),IF(②解答入力!$D93=②解答入力!AR93,1,0),"")</f>
        <v/>
      </c>
    </row>
    <row r="94" spans="1:44">
      <c r="A94" s="482"/>
      <c r="B94" s="777"/>
      <c r="C94" s="103">
        <v>88</v>
      </c>
      <c r="D94" s="367"/>
      <c r="E94" s="397" t="str">
        <f>IF(AND(②解答入力!$D94&lt;&gt;"",②解答入力!E94&lt;&gt;""),IF(②解答入力!$D94=②解答入力!E94,1,0),"")</f>
        <v/>
      </c>
      <c r="F94" s="398" t="str">
        <f>IF(AND(②解答入力!$D94&lt;&gt;"",②解答入力!F94&lt;&gt;""),IF(②解答入力!$D94=②解答入力!F94,1,0),"")</f>
        <v/>
      </c>
      <c r="G94" s="398" t="str">
        <f>IF(AND(②解答入力!$D94&lt;&gt;"",②解答入力!G94&lt;&gt;""),IF(②解答入力!$D94=②解答入力!G94,1,0),"")</f>
        <v/>
      </c>
      <c r="H94" s="398" t="str">
        <f>IF(AND(②解答入力!$D94&lt;&gt;"",②解答入力!H94&lt;&gt;""),IF(②解答入力!$D94=②解答入力!H94,1,0),"")</f>
        <v/>
      </c>
      <c r="I94" s="398" t="str">
        <f>IF(AND(②解答入力!$D94&lt;&gt;"",②解答入力!I94&lt;&gt;""),IF(②解答入力!$D94=②解答入力!I94,1,0),"")</f>
        <v/>
      </c>
      <c r="J94" s="398" t="str">
        <f>IF(AND(②解答入力!$D94&lt;&gt;"",②解答入力!J94&lt;&gt;""),IF(②解答入力!$D94=②解答入力!J94,1,0),"")</f>
        <v/>
      </c>
      <c r="K94" s="398" t="str">
        <f>IF(AND(②解答入力!$D94&lt;&gt;"",②解答入力!K94&lt;&gt;""),IF(②解答入力!$D94=②解答入力!K94,1,0),"")</f>
        <v/>
      </c>
      <c r="L94" s="398" t="str">
        <f>IF(AND(②解答入力!$D94&lt;&gt;"",②解答入力!L94&lt;&gt;""),IF(②解答入力!$D94=②解答入力!L94,1,0),"")</f>
        <v/>
      </c>
      <c r="M94" s="398" t="str">
        <f>IF(AND(②解答入力!$D94&lt;&gt;"",②解答入力!M94&lt;&gt;""),IF(②解答入力!$D94=②解答入力!M94,1,0),"")</f>
        <v/>
      </c>
      <c r="N94" s="398" t="str">
        <f>IF(AND(②解答入力!$D94&lt;&gt;"",②解答入力!N94&lt;&gt;""),IF(②解答入力!$D94=②解答入力!N94,1,0),"")</f>
        <v/>
      </c>
      <c r="O94" s="398" t="str">
        <f>IF(AND(②解答入力!$D94&lt;&gt;"",②解答入力!O94&lt;&gt;""),IF(②解答入力!$D94=②解答入力!O94,1,0),"")</f>
        <v/>
      </c>
      <c r="P94" s="398" t="str">
        <f>IF(AND(②解答入力!$D94&lt;&gt;"",②解答入力!P94&lt;&gt;""),IF(②解答入力!$D94=②解答入力!P94,1,0),"")</f>
        <v/>
      </c>
      <c r="Q94" s="398" t="str">
        <f>IF(AND(②解答入力!$D94&lt;&gt;"",②解答入力!Q94&lt;&gt;""),IF(②解答入力!$D94=②解答入力!Q94,1,0),"")</f>
        <v/>
      </c>
      <c r="R94" s="398" t="str">
        <f>IF(AND(②解答入力!$D94&lt;&gt;"",②解答入力!R94&lt;&gt;""),IF(②解答入力!$D94=②解答入力!R94,1,0),"")</f>
        <v/>
      </c>
      <c r="S94" s="398" t="str">
        <f>IF(AND(②解答入力!$D94&lt;&gt;"",②解答入力!S94&lt;&gt;""),IF(②解答入力!$D94=②解答入力!S94,1,0),"")</f>
        <v/>
      </c>
      <c r="T94" s="398" t="str">
        <f>IF(AND(②解答入力!$D94&lt;&gt;"",②解答入力!T94&lt;&gt;""),IF(②解答入力!$D94=②解答入力!T94,1,0),"")</f>
        <v/>
      </c>
      <c r="U94" s="398" t="str">
        <f>IF(AND(②解答入力!$D94&lt;&gt;"",②解答入力!U94&lt;&gt;""),IF(②解答入力!$D94=②解答入力!U94,1,0),"")</f>
        <v/>
      </c>
      <c r="V94" s="398" t="str">
        <f>IF(AND(②解答入力!$D94&lt;&gt;"",②解答入力!V94&lt;&gt;""),IF(②解答入力!$D94=②解答入力!V94,1,0),"")</f>
        <v/>
      </c>
      <c r="W94" s="398" t="str">
        <f>IF(AND(②解答入力!$D94&lt;&gt;"",②解答入力!W94&lt;&gt;""),IF(②解答入力!$D94=②解答入力!W94,1,0),"")</f>
        <v/>
      </c>
      <c r="X94" s="398" t="str">
        <f>IF(AND(②解答入力!$D94&lt;&gt;"",②解答入力!X94&lt;&gt;""),IF(②解答入力!$D94=②解答入力!X94,1,0),"")</f>
        <v/>
      </c>
      <c r="Y94" s="398" t="str">
        <f>IF(AND(②解答入力!$D94&lt;&gt;"",②解答入力!Y94&lt;&gt;""),IF(②解答入力!$D94=②解答入力!Y94,1,0),"")</f>
        <v/>
      </c>
      <c r="Z94" s="398" t="str">
        <f>IF(AND(②解答入力!$D94&lt;&gt;"",②解答入力!Z94&lt;&gt;""),IF(②解答入力!$D94=②解答入力!Z94,1,0),"")</f>
        <v/>
      </c>
      <c r="AA94" s="398" t="str">
        <f>IF(AND(②解答入力!$D94&lt;&gt;"",②解答入力!AA94&lt;&gt;""),IF(②解答入力!$D94=②解答入力!AA94,1,0),"")</f>
        <v/>
      </c>
      <c r="AB94" s="398" t="str">
        <f>IF(AND(②解答入力!$D94&lt;&gt;"",②解答入力!AB94&lt;&gt;""),IF(②解答入力!$D94=②解答入力!AB94,1,0),"")</f>
        <v/>
      </c>
      <c r="AC94" s="398" t="str">
        <f>IF(AND(②解答入力!$D94&lt;&gt;"",②解答入力!AC94&lt;&gt;""),IF(②解答入力!$D94=②解答入力!AC94,1,0),"")</f>
        <v/>
      </c>
      <c r="AD94" s="398" t="str">
        <f>IF(AND(②解答入力!$D94&lt;&gt;"",②解答入力!AD94&lt;&gt;""),IF(②解答入力!$D94=②解答入力!AD94,1,0),"")</f>
        <v/>
      </c>
      <c r="AE94" s="398" t="str">
        <f>IF(AND(②解答入力!$D94&lt;&gt;"",②解答入力!AE94&lt;&gt;""),IF(②解答入力!$D94=②解答入力!AE94,1,0),"")</f>
        <v/>
      </c>
      <c r="AF94" s="398" t="str">
        <f>IF(AND(②解答入力!$D94&lt;&gt;"",②解答入力!AF94&lt;&gt;""),IF(②解答入力!$D94=②解答入力!AF94,1,0),"")</f>
        <v/>
      </c>
      <c r="AG94" s="398" t="str">
        <f>IF(AND(②解答入力!$D94&lt;&gt;"",②解答入力!AG94&lt;&gt;""),IF(②解答入力!$D94=②解答入力!AG94,1,0),"")</f>
        <v/>
      </c>
      <c r="AH94" s="398" t="str">
        <f>IF(AND(②解答入力!$D94&lt;&gt;"",②解答入力!AH94&lt;&gt;""),IF(②解答入力!$D94=②解答入力!AH94,1,0),"")</f>
        <v/>
      </c>
      <c r="AI94" s="398" t="str">
        <f>IF(AND(②解答入力!$D94&lt;&gt;"",②解答入力!AI94&lt;&gt;""),IF(②解答入力!$D94=②解答入力!AI94,1,0),"")</f>
        <v/>
      </c>
      <c r="AJ94" s="398" t="str">
        <f>IF(AND(②解答入力!$D94&lt;&gt;"",②解答入力!AJ94&lt;&gt;""),IF(②解答入力!$D94=②解答入力!AJ94,1,0),"")</f>
        <v/>
      </c>
      <c r="AK94" s="398" t="str">
        <f>IF(AND(②解答入力!$D94&lt;&gt;"",②解答入力!AK94&lt;&gt;""),IF(②解答入力!$D94=②解答入力!AK94,1,0),"")</f>
        <v/>
      </c>
      <c r="AL94" s="398" t="str">
        <f>IF(AND(②解答入力!$D94&lt;&gt;"",②解答入力!AL94&lt;&gt;""),IF(②解答入力!$D94=②解答入力!AL94,1,0),"")</f>
        <v/>
      </c>
      <c r="AM94" s="398" t="str">
        <f>IF(AND(②解答入力!$D94&lt;&gt;"",②解答入力!AM94&lt;&gt;""),IF(②解答入力!$D94=②解答入力!AM94,1,0),"")</f>
        <v/>
      </c>
      <c r="AN94" s="398" t="str">
        <f>IF(AND(②解答入力!$D94&lt;&gt;"",②解答入力!AN94&lt;&gt;""),IF(②解答入力!$D94=②解答入力!AN94,1,0),"")</f>
        <v/>
      </c>
      <c r="AO94" s="398" t="str">
        <f>IF(AND(②解答入力!$D94&lt;&gt;"",②解答入力!AO94&lt;&gt;""),IF(②解答入力!$D94=②解答入力!AO94,1,0),"")</f>
        <v/>
      </c>
      <c r="AP94" s="398" t="str">
        <f>IF(AND(②解答入力!$D94&lt;&gt;"",②解答入力!AP94&lt;&gt;""),IF(②解答入力!$D94=②解答入力!AP94,1,0),"")</f>
        <v/>
      </c>
      <c r="AQ94" s="398" t="str">
        <f>IF(AND(②解答入力!$D94&lt;&gt;"",②解答入力!AQ94&lt;&gt;""),IF(②解答入力!$D94=②解答入力!AQ94,1,0),"")</f>
        <v/>
      </c>
      <c r="AR94" s="408" t="str">
        <f>IF(AND(②解答入力!$D94&lt;&gt;"",②解答入力!AR94&lt;&gt;""),IF(②解答入力!$D94=②解答入力!AR94,1,0),"")</f>
        <v/>
      </c>
    </row>
    <row r="95" spans="1:44">
      <c r="A95" s="482"/>
      <c r="B95" s="777"/>
      <c r="C95" s="103">
        <v>89</v>
      </c>
      <c r="D95" s="367"/>
      <c r="E95" s="397" t="str">
        <f>IF(AND(②解答入力!$D95&lt;&gt;"",②解答入力!E95&lt;&gt;""),IF(②解答入力!$D95=②解答入力!E95,1,0),"")</f>
        <v/>
      </c>
      <c r="F95" s="398" t="str">
        <f>IF(AND(②解答入力!$D95&lt;&gt;"",②解答入力!F95&lt;&gt;""),IF(②解答入力!$D95=②解答入力!F95,1,0),"")</f>
        <v/>
      </c>
      <c r="G95" s="398" t="str">
        <f>IF(AND(②解答入力!$D95&lt;&gt;"",②解答入力!G95&lt;&gt;""),IF(②解答入力!$D95=②解答入力!G95,1,0),"")</f>
        <v/>
      </c>
      <c r="H95" s="398" t="str">
        <f>IF(AND(②解答入力!$D95&lt;&gt;"",②解答入力!H95&lt;&gt;""),IF(②解答入力!$D95=②解答入力!H95,1,0),"")</f>
        <v/>
      </c>
      <c r="I95" s="398" t="str">
        <f>IF(AND(②解答入力!$D95&lt;&gt;"",②解答入力!I95&lt;&gt;""),IF(②解答入力!$D95=②解答入力!I95,1,0),"")</f>
        <v/>
      </c>
      <c r="J95" s="398" t="str">
        <f>IF(AND(②解答入力!$D95&lt;&gt;"",②解答入力!J95&lt;&gt;""),IF(②解答入力!$D95=②解答入力!J95,1,0),"")</f>
        <v/>
      </c>
      <c r="K95" s="398" t="str">
        <f>IF(AND(②解答入力!$D95&lt;&gt;"",②解答入力!K95&lt;&gt;""),IF(②解答入力!$D95=②解答入力!K95,1,0),"")</f>
        <v/>
      </c>
      <c r="L95" s="398" t="str">
        <f>IF(AND(②解答入力!$D95&lt;&gt;"",②解答入力!L95&lt;&gt;""),IF(②解答入力!$D95=②解答入力!L95,1,0),"")</f>
        <v/>
      </c>
      <c r="M95" s="398" t="str">
        <f>IF(AND(②解答入力!$D95&lt;&gt;"",②解答入力!M95&lt;&gt;""),IF(②解答入力!$D95=②解答入力!M95,1,0),"")</f>
        <v/>
      </c>
      <c r="N95" s="398" t="str">
        <f>IF(AND(②解答入力!$D95&lt;&gt;"",②解答入力!N95&lt;&gt;""),IF(②解答入力!$D95=②解答入力!N95,1,0),"")</f>
        <v/>
      </c>
      <c r="O95" s="398" t="str">
        <f>IF(AND(②解答入力!$D95&lt;&gt;"",②解答入力!O95&lt;&gt;""),IF(②解答入力!$D95=②解答入力!O95,1,0),"")</f>
        <v/>
      </c>
      <c r="P95" s="398" t="str">
        <f>IF(AND(②解答入力!$D95&lt;&gt;"",②解答入力!P95&lt;&gt;""),IF(②解答入力!$D95=②解答入力!P95,1,0),"")</f>
        <v/>
      </c>
      <c r="Q95" s="398" t="str">
        <f>IF(AND(②解答入力!$D95&lt;&gt;"",②解答入力!Q95&lt;&gt;""),IF(②解答入力!$D95=②解答入力!Q95,1,0),"")</f>
        <v/>
      </c>
      <c r="R95" s="398" t="str">
        <f>IF(AND(②解答入力!$D95&lt;&gt;"",②解答入力!R95&lt;&gt;""),IF(②解答入力!$D95=②解答入力!R95,1,0),"")</f>
        <v/>
      </c>
      <c r="S95" s="398" t="str">
        <f>IF(AND(②解答入力!$D95&lt;&gt;"",②解答入力!S95&lt;&gt;""),IF(②解答入力!$D95=②解答入力!S95,1,0),"")</f>
        <v/>
      </c>
      <c r="T95" s="398" t="str">
        <f>IF(AND(②解答入力!$D95&lt;&gt;"",②解答入力!T95&lt;&gt;""),IF(②解答入力!$D95=②解答入力!T95,1,0),"")</f>
        <v/>
      </c>
      <c r="U95" s="398" t="str">
        <f>IF(AND(②解答入力!$D95&lt;&gt;"",②解答入力!U95&lt;&gt;""),IF(②解答入力!$D95=②解答入力!U95,1,0),"")</f>
        <v/>
      </c>
      <c r="V95" s="398" t="str">
        <f>IF(AND(②解答入力!$D95&lt;&gt;"",②解答入力!V95&lt;&gt;""),IF(②解答入力!$D95=②解答入力!V95,1,0),"")</f>
        <v/>
      </c>
      <c r="W95" s="398" t="str">
        <f>IF(AND(②解答入力!$D95&lt;&gt;"",②解答入力!W95&lt;&gt;""),IF(②解答入力!$D95=②解答入力!W95,1,0),"")</f>
        <v/>
      </c>
      <c r="X95" s="398" t="str">
        <f>IF(AND(②解答入力!$D95&lt;&gt;"",②解答入力!X95&lt;&gt;""),IF(②解答入力!$D95=②解答入力!X95,1,0),"")</f>
        <v/>
      </c>
      <c r="Y95" s="398" t="str">
        <f>IF(AND(②解答入力!$D95&lt;&gt;"",②解答入力!Y95&lt;&gt;""),IF(②解答入力!$D95=②解答入力!Y95,1,0),"")</f>
        <v/>
      </c>
      <c r="Z95" s="398" t="str">
        <f>IF(AND(②解答入力!$D95&lt;&gt;"",②解答入力!Z95&lt;&gt;""),IF(②解答入力!$D95=②解答入力!Z95,1,0),"")</f>
        <v/>
      </c>
      <c r="AA95" s="398" t="str">
        <f>IF(AND(②解答入力!$D95&lt;&gt;"",②解答入力!AA95&lt;&gt;""),IF(②解答入力!$D95=②解答入力!AA95,1,0),"")</f>
        <v/>
      </c>
      <c r="AB95" s="398" t="str">
        <f>IF(AND(②解答入力!$D95&lt;&gt;"",②解答入力!AB95&lt;&gt;""),IF(②解答入力!$D95=②解答入力!AB95,1,0),"")</f>
        <v/>
      </c>
      <c r="AC95" s="398" t="str">
        <f>IF(AND(②解答入力!$D95&lt;&gt;"",②解答入力!AC95&lt;&gt;""),IF(②解答入力!$D95=②解答入力!AC95,1,0),"")</f>
        <v/>
      </c>
      <c r="AD95" s="398" t="str">
        <f>IF(AND(②解答入力!$D95&lt;&gt;"",②解答入力!AD95&lt;&gt;""),IF(②解答入力!$D95=②解答入力!AD95,1,0),"")</f>
        <v/>
      </c>
      <c r="AE95" s="398" t="str">
        <f>IF(AND(②解答入力!$D95&lt;&gt;"",②解答入力!AE95&lt;&gt;""),IF(②解答入力!$D95=②解答入力!AE95,1,0),"")</f>
        <v/>
      </c>
      <c r="AF95" s="398" t="str">
        <f>IF(AND(②解答入力!$D95&lt;&gt;"",②解答入力!AF95&lt;&gt;""),IF(②解答入力!$D95=②解答入力!AF95,1,0),"")</f>
        <v/>
      </c>
      <c r="AG95" s="398" t="str">
        <f>IF(AND(②解答入力!$D95&lt;&gt;"",②解答入力!AG95&lt;&gt;""),IF(②解答入力!$D95=②解答入力!AG95,1,0),"")</f>
        <v/>
      </c>
      <c r="AH95" s="398" t="str">
        <f>IF(AND(②解答入力!$D95&lt;&gt;"",②解答入力!AH95&lt;&gt;""),IF(②解答入力!$D95=②解答入力!AH95,1,0),"")</f>
        <v/>
      </c>
      <c r="AI95" s="398" t="str">
        <f>IF(AND(②解答入力!$D95&lt;&gt;"",②解答入力!AI95&lt;&gt;""),IF(②解答入力!$D95=②解答入力!AI95,1,0),"")</f>
        <v/>
      </c>
      <c r="AJ95" s="398" t="str">
        <f>IF(AND(②解答入力!$D95&lt;&gt;"",②解答入力!AJ95&lt;&gt;""),IF(②解答入力!$D95=②解答入力!AJ95,1,0),"")</f>
        <v/>
      </c>
      <c r="AK95" s="398" t="str">
        <f>IF(AND(②解答入力!$D95&lt;&gt;"",②解答入力!AK95&lt;&gt;""),IF(②解答入力!$D95=②解答入力!AK95,1,0),"")</f>
        <v/>
      </c>
      <c r="AL95" s="398" t="str">
        <f>IF(AND(②解答入力!$D95&lt;&gt;"",②解答入力!AL95&lt;&gt;""),IF(②解答入力!$D95=②解答入力!AL95,1,0),"")</f>
        <v/>
      </c>
      <c r="AM95" s="398" t="str">
        <f>IF(AND(②解答入力!$D95&lt;&gt;"",②解答入力!AM95&lt;&gt;""),IF(②解答入力!$D95=②解答入力!AM95,1,0),"")</f>
        <v/>
      </c>
      <c r="AN95" s="398" t="str">
        <f>IF(AND(②解答入力!$D95&lt;&gt;"",②解答入力!AN95&lt;&gt;""),IF(②解答入力!$D95=②解答入力!AN95,1,0),"")</f>
        <v/>
      </c>
      <c r="AO95" s="398" t="str">
        <f>IF(AND(②解答入力!$D95&lt;&gt;"",②解答入力!AO95&lt;&gt;""),IF(②解答入力!$D95=②解答入力!AO95,1,0),"")</f>
        <v/>
      </c>
      <c r="AP95" s="398" t="str">
        <f>IF(AND(②解答入力!$D95&lt;&gt;"",②解答入力!AP95&lt;&gt;""),IF(②解答入力!$D95=②解答入力!AP95,1,0),"")</f>
        <v/>
      </c>
      <c r="AQ95" s="398" t="str">
        <f>IF(AND(②解答入力!$D95&lt;&gt;"",②解答入力!AQ95&lt;&gt;""),IF(②解答入力!$D95=②解答入力!AQ95,1,0),"")</f>
        <v/>
      </c>
      <c r="AR95" s="408" t="str">
        <f>IF(AND(②解答入力!$D95&lt;&gt;"",②解答入力!AR95&lt;&gt;""),IF(②解答入力!$D95=②解答入力!AR95,1,0),"")</f>
        <v/>
      </c>
    </row>
    <row r="96" spans="1:44">
      <c r="A96" s="482"/>
      <c r="B96" s="777"/>
      <c r="C96" s="103">
        <v>90</v>
      </c>
      <c r="D96" s="367"/>
      <c r="E96" s="397" t="str">
        <f>IF(AND(②解答入力!$D96&lt;&gt;"",②解答入力!E96&lt;&gt;""),IF(②解答入力!$D96=②解答入力!E96,1,0),"")</f>
        <v/>
      </c>
      <c r="F96" s="398" t="str">
        <f>IF(AND(②解答入力!$D96&lt;&gt;"",②解答入力!F96&lt;&gt;""),IF(②解答入力!$D96=②解答入力!F96,1,0),"")</f>
        <v/>
      </c>
      <c r="G96" s="398" t="str">
        <f>IF(AND(②解答入力!$D96&lt;&gt;"",②解答入力!G96&lt;&gt;""),IF(②解答入力!$D96=②解答入力!G96,1,0),"")</f>
        <v/>
      </c>
      <c r="H96" s="398" t="str">
        <f>IF(AND(②解答入力!$D96&lt;&gt;"",②解答入力!H96&lt;&gt;""),IF(②解答入力!$D96=②解答入力!H96,1,0),"")</f>
        <v/>
      </c>
      <c r="I96" s="398" t="str">
        <f>IF(AND(②解答入力!$D96&lt;&gt;"",②解答入力!I96&lt;&gt;""),IF(②解答入力!$D96=②解答入力!I96,1,0),"")</f>
        <v/>
      </c>
      <c r="J96" s="398" t="str">
        <f>IF(AND(②解答入力!$D96&lt;&gt;"",②解答入力!J96&lt;&gt;""),IF(②解答入力!$D96=②解答入力!J96,1,0),"")</f>
        <v/>
      </c>
      <c r="K96" s="398" t="str">
        <f>IF(AND(②解答入力!$D96&lt;&gt;"",②解答入力!K96&lt;&gt;""),IF(②解答入力!$D96=②解答入力!K96,1,0),"")</f>
        <v/>
      </c>
      <c r="L96" s="398" t="str">
        <f>IF(AND(②解答入力!$D96&lt;&gt;"",②解答入力!L96&lt;&gt;""),IF(②解答入力!$D96=②解答入力!L96,1,0),"")</f>
        <v/>
      </c>
      <c r="M96" s="398" t="str">
        <f>IF(AND(②解答入力!$D96&lt;&gt;"",②解答入力!M96&lt;&gt;""),IF(②解答入力!$D96=②解答入力!M96,1,0),"")</f>
        <v/>
      </c>
      <c r="N96" s="398" t="str">
        <f>IF(AND(②解答入力!$D96&lt;&gt;"",②解答入力!N96&lt;&gt;""),IF(②解答入力!$D96=②解答入力!N96,1,0),"")</f>
        <v/>
      </c>
      <c r="O96" s="398" t="str">
        <f>IF(AND(②解答入力!$D96&lt;&gt;"",②解答入力!O96&lt;&gt;""),IF(②解答入力!$D96=②解答入力!O96,1,0),"")</f>
        <v/>
      </c>
      <c r="P96" s="398" t="str">
        <f>IF(AND(②解答入力!$D96&lt;&gt;"",②解答入力!P96&lt;&gt;""),IF(②解答入力!$D96=②解答入力!P96,1,0),"")</f>
        <v/>
      </c>
      <c r="Q96" s="398" t="str">
        <f>IF(AND(②解答入力!$D96&lt;&gt;"",②解答入力!Q96&lt;&gt;""),IF(②解答入力!$D96=②解答入力!Q96,1,0),"")</f>
        <v/>
      </c>
      <c r="R96" s="398" t="str">
        <f>IF(AND(②解答入力!$D96&lt;&gt;"",②解答入力!R96&lt;&gt;""),IF(②解答入力!$D96=②解答入力!R96,1,0),"")</f>
        <v/>
      </c>
      <c r="S96" s="398" t="str">
        <f>IF(AND(②解答入力!$D96&lt;&gt;"",②解答入力!S96&lt;&gt;""),IF(②解答入力!$D96=②解答入力!S96,1,0),"")</f>
        <v/>
      </c>
      <c r="T96" s="398" t="str">
        <f>IF(AND(②解答入力!$D96&lt;&gt;"",②解答入力!T96&lt;&gt;""),IF(②解答入力!$D96=②解答入力!T96,1,0),"")</f>
        <v/>
      </c>
      <c r="U96" s="398" t="str">
        <f>IF(AND(②解答入力!$D96&lt;&gt;"",②解答入力!U96&lt;&gt;""),IF(②解答入力!$D96=②解答入力!U96,1,0),"")</f>
        <v/>
      </c>
      <c r="V96" s="398" t="str">
        <f>IF(AND(②解答入力!$D96&lt;&gt;"",②解答入力!V96&lt;&gt;""),IF(②解答入力!$D96=②解答入力!V96,1,0),"")</f>
        <v/>
      </c>
      <c r="W96" s="398" t="str">
        <f>IF(AND(②解答入力!$D96&lt;&gt;"",②解答入力!W96&lt;&gt;""),IF(②解答入力!$D96=②解答入力!W96,1,0),"")</f>
        <v/>
      </c>
      <c r="X96" s="398" t="str">
        <f>IF(AND(②解答入力!$D96&lt;&gt;"",②解答入力!X96&lt;&gt;""),IF(②解答入力!$D96=②解答入力!X96,1,0),"")</f>
        <v/>
      </c>
      <c r="Y96" s="398" t="str">
        <f>IF(AND(②解答入力!$D96&lt;&gt;"",②解答入力!Y96&lt;&gt;""),IF(②解答入力!$D96=②解答入力!Y96,1,0),"")</f>
        <v/>
      </c>
      <c r="Z96" s="398" t="str">
        <f>IF(AND(②解答入力!$D96&lt;&gt;"",②解答入力!Z96&lt;&gt;""),IF(②解答入力!$D96=②解答入力!Z96,1,0),"")</f>
        <v/>
      </c>
      <c r="AA96" s="398" t="str">
        <f>IF(AND(②解答入力!$D96&lt;&gt;"",②解答入力!AA96&lt;&gt;""),IF(②解答入力!$D96=②解答入力!AA96,1,0),"")</f>
        <v/>
      </c>
      <c r="AB96" s="398" t="str">
        <f>IF(AND(②解答入力!$D96&lt;&gt;"",②解答入力!AB96&lt;&gt;""),IF(②解答入力!$D96=②解答入力!AB96,1,0),"")</f>
        <v/>
      </c>
      <c r="AC96" s="398" t="str">
        <f>IF(AND(②解答入力!$D96&lt;&gt;"",②解答入力!AC96&lt;&gt;""),IF(②解答入力!$D96=②解答入力!AC96,1,0),"")</f>
        <v/>
      </c>
      <c r="AD96" s="398" t="str">
        <f>IF(AND(②解答入力!$D96&lt;&gt;"",②解答入力!AD96&lt;&gt;""),IF(②解答入力!$D96=②解答入力!AD96,1,0),"")</f>
        <v/>
      </c>
      <c r="AE96" s="398" t="str">
        <f>IF(AND(②解答入力!$D96&lt;&gt;"",②解答入力!AE96&lt;&gt;""),IF(②解答入力!$D96=②解答入力!AE96,1,0),"")</f>
        <v/>
      </c>
      <c r="AF96" s="398" t="str">
        <f>IF(AND(②解答入力!$D96&lt;&gt;"",②解答入力!AF96&lt;&gt;""),IF(②解答入力!$D96=②解答入力!AF96,1,0),"")</f>
        <v/>
      </c>
      <c r="AG96" s="398" t="str">
        <f>IF(AND(②解答入力!$D96&lt;&gt;"",②解答入力!AG96&lt;&gt;""),IF(②解答入力!$D96=②解答入力!AG96,1,0),"")</f>
        <v/>
      </c>
      <c r="AH96" s="398" t="str">
        <f>IF(AND(②解答入力!$D96&lt;&gt;"",②解答入力!AH96&lt;&gt;""),IF(②解答入力!$D96=②解答入力!AH96,1,0),"")</f>
        <v/>
      </c>
      <c r="AI96" s="398" t="str">
        <f>IF(AND(②解答入力!$D96&lt;&gt;"",②解答入力!AI96&lt;&gt;""),IF(②解答入力!$D96=②解答入力!AI96,1,0),"")</f>
        <v/>
      </c>
      <c r="AJ96" s="398" t="str">
        <f>IF(AND(②解答入力!$D96&lt;&gt;"",②解答入力!AJ96&lt;&gt;""),IF(②解答入力!$D96=②解答入力!AJ96,1,0),"")</f>
        <v/>
      </c>
      <c r="AK96" s="398" t="str">
        <f>IF(AND(②解答入力!$D96&lt;&gt;"",②解答入力!AK96&lt;&gt;""),IF(②解答入力!$D96=②解答入力!AK96,1,0),"")</f>
        <v/>
      </c>
      <c r="AL96" s="398" t="str">
        <f>IF(AND(②解答入力!$D96&lt;&gt;"",②解答入力!AL96&lt;&gt;""),IF(②解答入力!$D96=②解答入力!AL96,1,0),"")</f>
        <v/>
      </c>
      <c r="AM96" s="398" t="str">
        <f>IF(AND(②解答入力!$D96&lt;&gt;"",②解答入力!AM96&lt;&gt;""),IF(②解答入力!$D96=②解答入力!AM96,1,0),"")</f>
        <v/>
      </c>
      <c r="AN96" s="398" t="str">
        <f>IF(AND(②解答入力!$D96&lt;&gt;"",②解答入力!AN96&lt;&gt;""),IF(②解答入力!$D96=②解答入力!AN96,1,0),"")</f>
        <v/>
      </c>
      <c r="AO96" s="398" t="str">
        <f>IF(AND(②解答入力!$D96&lt;&gt;"",②解答入力!AO96&lt;&gt;""),IF(②解答入力!$D96=②解答入力!AO96,1,0),"")</f>
        <v/>
      </c>
      <c r="AP96" s="398" t="str">
        <f>IF(AND(②解答入力!$D96&lt;&gt;"",②解答入力!AP96&lt;&gt;""),IF(②解答入力!$D96=②解答入力!AP96,1,0),"")</f>
        <v/>
      </c>
      <c r="AQ96" s="398" t="str">
        <f>IF(AND(②解答入力!$D96&lt;&gt;"",②解答入力!AQ96&lt;&gt;""),IF(②解答入力!$D96=②解答入力!AQ96,1,0),"")</f>
        <v/>
      </c>
      <c r="AR96" s="408" t="str">
        <f>IF(AND(②解答入力!$D96&lt;&gt;"",②解答入力!AR96&lt;&gt;""),IF(②解答入力!$D96=②解答入力!AR96,1,0),"")</f>
        <v/>
      </c>
    </row>
    <row r="97" spans="1:44">
      <c r="A97" s="482"/>
      <c r="B97" s="777"/>
      <c r="C97" s="103">
        <v>91</v>
      </c>
      <c r="D97" s="367"/>
      <c r="E97" s="397" t="str">
        <f>IF(AND(②解答入力!$D97&lt;&gt;"",②解答入力!E97&lt;&gt;""),IF(②解答入力!$D97=②解答入力!E97,1,0),"")</f>
        <v/>
      </c>
      <c r="F97" s="398" t="str">
        <f>IF(AND(②解答入力!$D97&lt;&gt;"",②解答入力!F97&lt;&gt;""),IF(②解答入力!$D97=②解答入力!F97,1,0),"")</f>
        <v/>
      </c>
      <c r="G97" s="398" t="str">
        <f>IF(AND(②解答入力!$D97&lt;&gt;"",②解答入力!G97&lt;&gt;""),IF(②解答入力!$D97=②解答入力!G97,1,0),"")</f>
        <v/>
      </c>
      <c r="H97" s="398" t="str">
        <f>IF(AND(②解答入力!$D97&lt;&gt;"",②解答入力!H97&lt;&gt;""),IF(②解答入力!$D97=②解答入力!H97,1,0),"")</f>
        <v/>
      </c>
      <c r="I97" s="398" t="str">
        <f>IF(AND(②解答入力!$D97&lt;&gt;"",②解答入力!I97&lt;&gt;""),IF(②解答入力!$D97=②解答入力!I97,1,0),"")</f>
        <v/>
      </c>
      <c r="J97" s="398" t="str">
        <f>IF(AND(②解答入力!$D97&lt;&gt;"",②解答入力!J97&lt;&gt;""),IF(②解答入力!$D97=②解答入力!J97,1,0),"")</f>
        <v/>
      </c>
      <c r="K97" s="398" t="str">
        <f>IF(AND(②解答入力!$D97&lt;&gt;"",②解答入力!K97&lt;&gt;""),IF(②解答入力!$D97=②解答入力!K97,1,0),"")</f>
        <v/>
      </c>
      <c r="L97" s="398" t="str">
        <f>IF(AND(②解答入力!$D97&lt;&gt;"",②解答入力!L97&lt;&gt;""),IF(②解答入力!$D97=②解答入力!L97,1,0),"")</f>
        <v/>
      </c>
      <c r="M97" s="398" t="str">
        <f>IF(AND(②解答入力!$D97&lt;&gt;"",②解答入力!M97&lt;&gt;""),IF(②解答入力!$D97=②解答入力!M97,1,0),"")</f>
        <v/>
      </c>
      <c r="N97" s="398" t="str">
        <f>IF(AND(②解答入力!$D97&lt;&gt;"",②解答入力!N97&lt;&gt;""),IF(②解答入力!$D97=②解答入力!N97,1,0),"")</f>
        <v/>
      </c>
      <c r="O97" s="398" t="str">
        <f>IF(AND(②解答入力!$D97&lt;&gt;"",②解答入力!O97&lt;&gt;""),IF(②解答入力!$D97=②解答入力!O97,1,0),"")</f>
        <v/>
      </c>
      <c r="P97" s="398" t="str">
        <f>IF(AND(②解答入力!$D97&lt;&gt;"",②解答入力!P97&lt;&gt;""),IF(②解答入力!$D97=②解答入力!P97,1,0),"")</f>
        <v/>
      </c>
      <c r="Q97" s="398" t="str">
        <f>IF(AND(②解答入力!$D97&lt;&gt;"",②解答入力!Q97&lt;&gt;""),IF(②解答入力!$D97=②解答入力!Q97,1,0),"")</f>
        <v/>
      </c>
      <c r="R97" s="398" t="str">
        <f>IF(AND(②解答入力!$D97&lt;&gt;"",②解答入力!R97&lt;&gt;""),IF(②解答入力!$D97=②解答入力!R97,1,0),"")</f>
        <v/>
      </c>
      <c r="S97" s="398" t="str">
        <f>IF(AND(②解答入力!$D97&lt;&gt;"",②解答入力!S97&lt;&gt;""),IF(②解答入力!$D97=②解答入力!S97,1,0),"")</f>
        <v/>
      </c>
      <c r="T97" s="398" t="str">
        <f>IF(AND(②解答入力!$D97&lt;&gt;"",②解答入力!T97&lt;&gt;""),IF(②解答入力!$D97=②解答入力!T97,1,0),"")</f>
        <v/>
      </c>
      <c r="U97" s="398" t="str">
        <f>IF(AND(②解答入力!$D97&lt;&gt;"",②解答入力!U97&lt;&gt;""),IF(②解答入力!$D97=②解答入力!U97,1,0),"")</f>
        <v/>
      </c>
      <c r="V97" s="398" t="str">
        <f>IF(AND(②解答入力!$D97&lt;&gt;"",②解答入力!V97&lt;&gt;""),IF(②解答入力!$D97=②解答入力!V97,1,0),"")</f>
        <v/>
      </c>
      <c r="W97" s="398" t="str">
        <f>IF(AND(②解答入力!$D97&lt;&gt;"",②解答入力!W97&lt;&gt;""),IF(②解答入力!$D97=②解答入力!W97,1,0),"")</f>
        <v/>
      </c>
      <c r="X97" s="398" t="str">
        <f>IF(AND(②解答入力!$D97&lt;&gt;"",②解答入力!X97&lt;&gt;""),IF(②解答入力!$D97=②解答入力!X97,1,0),"")</f>
        <v/>
      </c>
      <c r="Y97" s="398" t="str">
        <f>IF(AND(②解答入力!$D97&lt;&gt;"",②解答入力!Y97&lt;&gt;""),IF(②解答入力!$D97=②解答入力!Y97,1,0),"")</f>
        <v/>
      </c>
      <c r="Z97" s="398" t="str">
        <f>IF(AND(②解答入力!$D97&lt;&gt;"",②解答入力!Z97&lt;&gt;""),IF(②解答入力!$D97=②解答入力!Z97,1,0),"")</f>
        <v/>
      </c>
      <c r="AA97" s="398" t="str">
        <f>IF(AND(②解答入力!$D97&lt;&gt;"",②解答入力!AA97&lt;&gt;""),IF(②解答入力!$D97=②解答入力!AA97,1,0),"")</f>
        <v/>
      </c>
      <c r="AB97" s="398" t="str">
        <f>IF(AND(②解答入力!$D97&lt;&gt;"",②解答入力!AB97&lt;&gt;""),IF(②解答入力!$D97=②解答入力!AB97,1,0),"")</f>
        <v/>
      </c>
      <c r="AC97" s="398" t="str">
        <f>IF(AND(②解答入力!$D97&lt;&gt;"",②解答入力!AC97&lt;&gt;""),IF(②解答入力!$D97=②解答入力!AC97,1,0),"")</f>
        <v/>
      </c>
      <c r="AD97" s="398" t="str">
        <f>IF(AND(②解答入力!$D97&lt;&gt;"",②解答入力!AD97&lt;&gt;""),IF(②解答入力!$D97=②解答入力!AD97,1,0),"")</f>
        <v/>
      </c>
      <c r="AE97" s="398" t="str">
        <f>IF(AND(②解答入力!$D97&lt;&gt;"",②解答入力!AE97&lt;&gt;""),IF(②解答入力!$D97=②解答入力!AE97,1,0),"")</f>
        <v/>
      </c>
      <c r="AF97" s="398" t="str">
        <f>IF(AND(②解答入力!$D97&lt;&gt;"",②解答入力!AF97&lt;&gt;""),IF(②解答入力!$D97=②解答入力!AF97,1,0),"")</f>
        <v/>
      </c>
      <c r="AG97" s="398" t="str">
        <f>IF(AND(②解答入力!$D97&lt;&gt;"",②解答入力!AG97&lt;&gt;""),IF(②解答入力!$D97=②解答入力!AG97,1,0),"")</f>
        <v/>
      </c>
      <c r="AH97" s="398" t="str">
        <f>IF(AND(②解答入力!$D97&lt;&gt;"",②解答入力!AH97&lt;&gt;""),IF(②解答入力!$D97=②解答入力!AH97,1,0),"")</f>
        <v/>
      </c>
      <c r="AI97" s="398" t="str">
        <f>IF(AND(②解答入力!$D97&lt;&gt;"",②解答入力!AI97&lt;&gt;""),IF(②解答入力!$D97=②解答入力!AI97,1,0),"")</f>
        <v/>
      </c>
      <c r="AJ97" s="398" t="str">
        <f>IF(AND(②解答入力!$D97&lt;&gt;"",②解答入力!AJ97&lt;&gt;""),IF(②解答入力!$D97=②解答入力!AJ97,1,0),"")</f>
        <v/>
      </c>
      <c r="AK97" s="398" t="str">
        <f>IF(AND(②解答入力!$D97&lt;&gt;"",②解答入力!AK97&lt;&gt;""),IF(②解答入力!$D97=②解答入力!AK97,1,0),"")</f>
        <v/>
      </c>
      <c r="AL97" s="398" t="str">
        <f>IF(AND(②解答入力!$D97&lt;&gt;"",②解答入力!AL97&lt;&gt;""),IF(②解答入力!$D97=②解答入力!AL97,1,0),"")</f>
        <v/>
      </c>
      <c r="AM97" s="398" t="str">
        <f>IF(AND(②解答入力!$D97&lt;&gt;"",②解答入力!AM97&lt;&gt;""),IF(②解答入力!$D97=②解答入力!AM97,1,0),"")</f>
        <v/>
      </c>
      <c r="AN97" s="398" t="str">
        <f>IF(AND(②解答入力!$D97&lt;&gt;"",②解答入力!AN97&lt;&gt;""),IF(②解答入力!$D97=②解答入力!AN97,1,0),"")</f>
        <v/>
      </c>
      <c r="AO97" s="398" t="str">
        <f>IF(AND(②解答入力!$D97&lt;&gt;"",②解答入力!AO97&lt;&gt;""),IF(②解答入力!$D97=②解答入力!AO97,1,0),"")</f>
        <v/>
      </c>
      <c r="AP97" s="398" t="str">
        <f>IF(AND(②解答入力!$D97&lt;&gt;"",②解答入力!AP97&lt;&gt;""),IF(②解答入力!$D97=②解答入力!AP97,1,0),"")</f>
        <v/>
      </c>
      <c r="AQ97" s="398" t="str">
        <f>IF(AND(②解答入力!$D97&lt;&gt;"",②解答入力!AQ97&lt;&gt;""),IF(②解答入力!$D97=②解答入力!AQ97,1,0),"")</f>
        <v/>
      </c>
      <c r="AR97" s="408" t="str">
        <f>IF(AND(②解答入力!$D97&lt;&gt;"",②解答入力!AR97&lt;&gt;""),IF(②解答入力!$D97=②解答入力!AR97,1,0),"")</f>
        <v/>
      </c>
    </row>
    <row r="98" spans="1:44">
      <c r="A98" s="482"/>
      <c r="B98" s="777"/>
      <c r="C98" s="103">
        <v>92</v>
      </c>
      <c r="D98" s="367"/>
      <c r="E98" s="397" t="str">
        <f>IF(AND(②解答入力!$D98&lt;&gt;"",②解答入力!E98&lt;&gt;""),IF(②解答入力!$D98=②解答入力!E98,1,0),"")</f>
        <v/>
      </c>
      <c r="F98" s="398" t="str">
        <f>IF(AND(②解答入力!$D98&lt;&gt;"",②解答入力!F98&lt;&gt;""),IF(②解答入力!$D98=②解答入力!F98,1,0),"")</f>
        <v/>
      </c>
      <c r="G98" s="398" t="str">
        <f>IF(AND(②解答入力!$D98&lt;&gt;"",②解答入力!G98&lt;&gt;""),IF(②解答入力!$D98=②解答入力!G98,1,0),"")</f>
        <v/>
      </c>
      <c r="H98" s="398" t="str">
        <f>IF(AND(②解答入力!$D98&lt;&gt;"",②解答入力!H98&lt;&gt;""),IF(②解答入力!$D98=②解答入力!H98,1,0),"")</f>
        <v/>
      </c>
      <c r="I98" s="398" t="str">
        <f>IF(AND(②解答入力!$D98&lt;&gt;"",②解答入力!I98&lt;&gt;""),IF(②解答入力!$D98=②解答入力!I98,1,0),"")</f>
        <v/>
      </c>
      <c r="J98" s="398" t="str">
        <f>IF(AND(②解答入力!$D98&lt;&gt;"",②解答入力!J98&lt;&gt;""),IF(②解答入力!$D98=②解答入力!J98,1,0),"")</f>
        <v/>
      </c>
      <c r="K98" s="398" t="str">
        <f>IF(AND(②解答入力!$D98&lt;&gt;"",②解答入力!K98&lt;&gt;""),IF(②解答入力!$D98=②解答入力!K98,1,0),"")</f>
        <v/>
      </c>
      <c r="L98" s="398" t="str">
        <f>IF(AND(②解答入力!$D98&lt;&gt;"",②解答入力!L98&lt;&gt;""),IF(②解答入力!$D98=②解答入力!L98,1,0),"")</f>
        <v/>
      </c>
      <c r="M98" s="398" t="str">
        <f>IF(AND(②解答入力!$D98&lt;&gt;"",②解答入力!M98&lt;&gt;""),IF(②解答入力!$D98=②解答入力!M98,1,0),"")</f>
        <v/>
      </c>
      <c r="N98" s="398" t="str">
        <f>IF(AND(②解答入力!$D98&lt;&gt;"",②解答入力!N98&lt;&gt;""),IF(②解答入力!$D98=②解答入力!N98,1,0),"")</f>
        <v/>
      </c>
      <c r="O98" s="398" t="str">
        <f>IF(AND(②解答入力!$D98&lt;&gt;"",②解答入力!O98&lt;&gt;""),IF(②解答入力!$D98=②解答入力!O98,1,0),"")</f>
        <v/>
      </c>
      <c r="P98" s="398" t="str">
        <f>IF(AND(②解答入力!$D98&lt;&gt;"",②解答入力!P98&lt;&gt;""),IF(②解答入力!$D98=②解答入力!P98,1,0),"")</f>
        <v/>
      </c>
      <c r="Q98" s="398" t="str">
        <f>IF(AND(②解答入力!$D98&lt;&gt;"",②解答入力!Q98&lt;&gt;""),IF(②解答入力!$D98=②解答入力!Q98,1,0),"")</f>
        <v/>
      </c>
      <c r="R98" s="398" t="str">
        <f>IF(AND(②解答入力!$D98&lt;&gt;"",②解答入力!R98&lt;&gt;""),IF(②解答入力!$D98=②解答入力!R98,1,0),"")</f>
        <v/>
      </c>
      <c r="S98" s="398" t="str">
        <f>IF(AND(②解答入力!$D98&lt;&gt;"",②解答入力!S98&lt;&gt;""),IF(②解答入力!$D98=②解答入力!S98,1,0),"")</f>
        <v/>
      </c>
      <c r="T98" s="398" t="str">
        <f>IF(AND(②解答入力!$D98&lt;&gt;"",②解答入力!T98&lt;&gt;""),IF(②解答入力!$D98=②解答入力!T98,1,0),"")</f>
        <v/>
      </c>
      <c r="U98" s="398" t="str">
        <f>IF(AND(②解答入力!$D98&lt;&gt;"",②解答入力!U98&lt;&gt;""),IF(②解答入力!$D98=②解答入力!U98,1,0),"")</f>
        <v/>
      </c>
      <c r="V98" s="398" t="str">
        <f>IF(AND(②解答入力!$D98&lt;&gt;"",②解答入力!V98&lt;&gt;""),IF(②解答入力!$D98=②解答入力!V98,1,0),"")</f>
        <v/>
      </c>
      <c r="W98" s="398" t="str">
        <f>IF(AND(②解答入力!$D98&lt;&gt;"",②解答入力!W98&lt;&gt;""),IF(②解答入力!$D98=②解答入力!W98,1,0),"")</f>
        <v/>
      </c>
      <c r="X98" s="398" t="str">
        <f>IF(AND(②解答入力!$D98&lt;&gt;"",②解答入力!X98&lt;&gt;""),IF(②解答入力!$D98=②解答入力!X98,1,0),"")</f>
        <v/>
      </c>
      <c r="Y98" s="398" t="str">
        <f>IF(AND(②解答入力!$D98&lt;&gt;"",②解答入力!Y98&lt;&gt;""),IF(②解答入力!$D98=②解答入力!Y98,1,0),"")</f>
        <v/>
      </c>
      <c r="Z98" s="398" t="str">
        <f>IF(AND(②解答入力!$D98&lt;&gt;"",②解答入力!Z98&lt;&gt;""),IF(②解答入力!$D98=②解答入力!Z98,1,0),"")</f>
        <v/>
      </c>
      <c r="AA98" s="398" t="str">
        <f>IF(AND(②解答入力!$D98&lt;&gt;"",②解答入力!AA98&lt;&gt;""),IF(②解答入力!$D98=②解答入力!AA98,1,0),"")</f>
        <v/>
      </c>
      <c r="AB98" s="398" t="str">
        <f>IF(AND(②解答入力!$D98&lt;&gt;"",②解答入力!AB98&lt;&gt;""),IF(②解答入力!$D98=②解答入力!AB98,1,0),"")</f>
        <v/>
      </c>
      <c r="AC98" s="398" t="str">
        <f>IF(AND(②解答入力!$D98&lt;&gt;"",②解答入力!AC98&lt;&gt;""),IF(②解答入力!$D98=②解答入力!AC98,1,0),"")</f>
        <v/>
      </c>
      <c r="AD98" s="398" t="str">
        <f>IF(AND(②解答入力!$D98&lt;&gt;"",②解答入力!AD98&lt;&gt;""),IF(②解答入力!$D98=②解答入力!AD98,1,0),"")</f>
        <v/>
      </c>
      <c r="AE98" s="398" t="str">
        <f>IF(AND(②解答入力!$D98&lt;&gt;"",②解答入力!AE98&lt;&gt;""),IF(②解答入力!$D98=②解答入力!AE98,1,0),"")</f>
        <v/>
      </c>
      <c r="AF98" s="398" t="str">
        <f>IF(AND(②解答入力!$D98&lt;&gt;"",②解答入力!AF98&lt;&gt;""),IF(②解答入力!$D98=②解答入力!AF98,1,0),"")</f>
        <v/>
      </c>
      <c r="AG98" s="398" t="str">
        <f>IF(AND(②解答入力!$D98&lt;&gt;"",②解答入力!AG98&lt;&gt;""),IF(②解答入力!$D98=②解答入力!AG98,1,0),"")</f>
        <v/>
      </c>
      <c r="AH98" s="398" t="str">
        <f>IF(AND(②解答入力!$D98&lt;&gt;"",②解答入力!AH98&lt;&gt;""),IF(②解答入力!$D98=②解答入力!AH98,1,0),"")</f>
        <v/>
      </c>
      <c r="AI98" s="398" t="str">
        <f>IF(AND(②解答入力!$D98&lt;&gt;"",②解答入力!AI98&lt;&gt;""),IF(②解答入力!$D98=②解答入力!AI98,1,0),"")</f>
        <v/>
      </c>
      <c r="AJ98" s="398" t="str">
        <f>IF(AND(②解答入力!$D98&lt;&gt;"",②解答入力!AJ98&lt;&gt;""),IF(②解答入力!$D98=②解答入力!AJ98,1,0),"")</f>
        <v/>
      </c>
      <c r="AK98" s="398" t="str">
        <f>IF(AND(②解答入力!$D98&lt;&gt;"",②解答入力!AK98&lt;&gt;""),IF(②解答入力!$D98=②解答入力!AK98,1,0),"")</f>
        <v/>
      </c>
      <c r="AL98" s="398" t="str">
        <f>IF(AND(②解答入力!$D98&lt;&gt;"",②解答入力!AL98&lt;&gt;""),IF(②解答入力!$D98=②解答入力!AL98,1,0),"")</f>
        <v/>
      </c>
      <c r="AM98" s="398" t="str">
        <f>IF(AND(②解答入力!$D98&lt;&gt;"",②解答入力!AM98&lt;&gt;""),IF(②解答入力!$D98=②解答入力!AM98,1,0),"")</f>
        <v/>
      </c>
      <c r="AN98" s="398" t="str">
        <f>IF(AND(②解答入力!$D98&lt;&gt;"",②解答入力!AN98&lt;&gt;""),IF(②解答入力!$D98=②解答入力!AN98,1,0),"")</f>
        <v/>
      </c>
      <c r="AO98" s="398" t="str">
        <f>IF(AND(②解答入力!$D98&lt;&gt;"",②解答入力!AO98&lt;&gt;""),IF(②解答入力!$D98=②解答入力!AO98,1,0),"")</f>
        <v/>
      </c>
      <c r="AP98" s="398" t="str">
        <f>IF(AND(②解答入力!$D98&lt;&gt;"",②解答入力!AP98&lt;&gt;""),IF(②解答入力!$D98=②解答入力!AP98,1,0),"")</f>
        <v/>
      </c>
      <c r="AQ98" s="398" t="str">
        <f>IF(AND(②解答入力!$D98&lt;&gt;"",②解答入力!AQ98&lt;&gt;""),IF(②解答入力!$D98=②解答入力!AQ98,1,0),"")</f>
        <v/>
      </c>
      <c r="AR98" s="408" t="str">
        <f>IF(AND(②解答入力!$D98&lt;&gt;"",②解答入力!AR98&lt;&gt;""),IF(②解答入力!$D98=②解答入力!AR98,1,0),"")</f>
        <v/>
      </c>
    </row>
    <row r="99" spans="1:44">
      <c r="A99" s="482"/>
      <c r="B99" s="777"/>
      <c r="C99" s="103">
        <v>93</v>
      </c>
      <c r="D99" s="367"/>
      <c r="E99" s="397" t="str">
        <f>IF(AND(②解答入力!$D99&lt;&gt;"",②解答入力!E99&lt;&gt;""),IF(②解答入力!$D99=②解答入力!E99,1,0),"")</f>
        <v/>
      </c>
      <c r="F99" s="398" t="str">
        <f>IF(AND(②解答入力!$D99&lt;&gt;"",②解答入力!F99&lt;&gt;""),IF(②解答入力!$D99=②解答入力!F99,1,0),"")</f>
        <v/>
      </c>
      <c r="G99" s="398" t="str">
        <f>IF(AND(②解答入力!$D99&lt;&gt;"",②解答入力!G99&lt;&gt;""),IF(②解答入力!$D99=②解答入力!G99,1,0),"")</f>
        <v/>
      </c>
      <c r="H99" s="398" t="str">
        <f>IF(AND(②解答入力!$D99&lt;&gt;"",②解答入力!H99&lt;&gt;""),IF(②解答入力!$D99=②解答入力!H99,1,0),"")</f>
        <v/>
      </c>
      <c r="I99" s="398" t="str">
        <f>IF(AND(②解答入力!$D99&lt;&gt;"",②解答入力!I99&lt;&gt;""),IF(②解答入力!$D99=②解答入力!I99,1,0),"")</f>
        <v/>
      </c>
      <c r="J99" s="398" t="str">
        <f>IF(AND(②解答入力!$D99&lt;&gt;"",②解答入力!J99&lt;&gt;""),IF(②解答入力!$D99=②解答入力!J99,1,0),"")</f>
        <v/>
      </c>
      <c r="K99" s="398" t="str">
        <f>IF(AND(②解答入力!$D99&lt;&gt;"",②解答入力!K99&lt;&gt;""),IF(②解答入力!$D99=②解答入力!K99,1,0),"")</f>
        <v/>
      </c>
      <c r="L99" s="398" t="str">
        <f>IF(AND(②解答入力!$D99&lt;&gt;"",②解答入力!L99&lt;&gt;""),IF(②解答入力!$D99=②解答入力!L99,1,0),"")</f>
        <v/>
      </c>
      <c r="M99" s="398" t="str">
        <f>IF(AND(②解答入力!$D99&lt;&gt;"",②解答入力!M99&lt;&gt;""),IF(②解答入力!$D99=②解答入力!M99,1,0),"")</f>
        <v/>
      </c>
      <c r="N99" s="398" t="str">
        <f>IF(AND(②解答入力!$D99&lt;&gt;"",②解答入力!N99&lt;&gt;""),IF(②解答入力!$D99=②解答入力!N99,1,0),"")</f>
        <v/>
      </c>
      <c r="O99" s="398" t="str">
        <f>IF(AND(②解答入力!$D99&lt;&gt;"",②解答入力!O99&lt;&gt;""),IF(②解答入力!$D99=②解答入力!O99,1,0),"")</f>
        <v/>
      </c>
      <c r="P99" s="398" t="str">
        <f>IF(AND(②解答入力!$D99&lt;&gt;"",②解答入力!P99&lt;&gt;""),IF(②解答入力!$D99=②解答入力!P99,1,0),"")</f>
        <v/>
      </c>
      <c r="Q99" s="398" t="str">
        <f>IF(AND(②解答入力!$D99&lt;&gt;"",②解答入力!Q99&lt;&gt;""),IF(②解答入力!$D99=②解答入力!Q99,1,0),"")</f>
        <v/>
      </c>
      <c r="R99" s="398" t="str">
        <f>IF(AND(②解答入力!$D99&lt;&gt;"",②解答入力!R99&lt;&gt;""),IF(②解答入力!$D99=②解答入力!R99,1,0),"")</f>
        <v/>
      </c>
      <c r="S99" s="398" t="str">
        <f>IF(AND(②解答入力!$D99&lt;&gt;"",②解答入力!S99&lt;&gt;""),IF(②解答入力!$D99=②解答入力!S99,1,0),"")</f>
        <v/>
      </c>
      <c r="T99" s="398" t="str">
        <f>IF(AND(②解答入力!$D99&lt;&gt;"",②解答入力!T99&lt;&gt;""),IF(②解答入力!$D99=②解答入力!T99,1,0),"")</f>
        <v/>
      </c>
      <c r="U99" s="398" t="str">
        <f>IF(AND(②解答入力!$D99&lt;&gt;"",②解答入力!U99&lt;&gt;""),IF(②解答入力!$D99=②解答入力!U99,1,0),"")</f>
        <v/>
      </c>
      <c r="V99" s="398" t="str">
        <f>IF(AND(②解答入力!$D99&lt;&gt;"",②解答入力!V99&lt;&gt;""),IF(②解答入力!$D99=②解答入力!V99,1,0),"")</f>
        <v/>
      </c>
      <c r="W99" s="398" t="str">
        <f>IF(AND(②解答入力!$D99&lt;&gt;"",②解答入力!W99&lt;&gt;""),IF(②解答入力!$D99=②解答入力!W99,1,0),"")</f>
        <v/>
      </c>
      <c r="X99" s="398" t="str">
        <f>IF(AND(②解答入力!$D99&lt;&gt;"",②解答入力!X99&lt;&gt;""),IF(②解答入力!$D99=②解答入力!X99,1,0),"")</f>
        <v/>
      </c>
      <c r="Y99" s="398" t="str">
        <f>IF(AND(②解答入力!$D99&lt;&gt;"",②解答入力!Y99&lt;&gt;""),IF(②解答入力!$D99=②解答入力!Y99,1,0),"")</f>
        <v/>
      </c>
      <c r="Z99" s="398" t="str">
        <f>IF(AND(②解答入力!$D99&lt;&gt;"",②解答入力!Z99&lt;&gt;""),IF(②解答入力!$D99=②解答入力!Z99,1,0),"")</f>
        <v/>
      </c>
      <c r="AA99" s="398" t="str">
        <f>IF(AND(②解答入力!$D99&lt;&gt;"",②解答入力!AA99&lt;&gt;""),IF(②解答入力!$D99=②解答入力!AA99,1,0),"")</f>
        <v/>
      </c>
      <c r="AB99" s="398" t="str">
        <f>IF(AND(②解答入力!$D99&lt;&gt;"",②解答入力!AB99&lt;&gt;""),IF(②解答入力!$D99=②解答入力!AB99,1,0),"")</f>
        <v/>
      </c>
      <c r="AC99" s="398" t="str">
        <f>IF(AND(②解答入力!$D99&lt;&gt;"",②解答入力!AC99&lt;&gt;""),IF(②解答入力!$D99=②解答入力!AC99,1,0),"")</f>
        <v/>
      </c>
      <c r="AD99" s="398" t="str">
        <f>IF(AND(②解答入力!$D99&lt;&gt;"",②解答入力!AD99&lt;&gt;""),IF(②解答入力!$D99=②解答入力!AD99,1,0),"")</f>
        <v/>
      </c>
      <c r="AE99" s="398" t="str">
        <f>IF(AND(②解答入力!$D99&lt;&gt;"",②解答入力!AE99&lt;&gt;""),IF(②解答入力!$D99=②解答入力!AE99,1,0),"")</f>
        <v/>
      </c>
      <c r="AF99" s="398" t="str">
        <f>IF(AND(②解答入力!$D99&lt;&gt;"",②解答入力!AF99&lt;&gt;""),IF(②解答入力!$D99=②解答入力!AF99,1,0),"")</f>
        <v/>
      </c>
      <c r="AG99" s="398" t="str">
        <f>IF(AND(②解答入力!$D99&lt;&gt;"",②解答入力!AG99&lt;&gt;""),IF(②解答入力!$D99=②解答入力!AG99,1,0),"")</f>
        <v/>
      </c>
      <c r="AH99" s="398" t="str">
        <f>IF(AND(②解答入力!$D99&lt;&gt;"",②解答入力!AH99&lt;&gt;""),IF(②解答入力!$D99=②解答入力!AH99,1,0),"")</f>
        <v/>
      </c>
      <c r="AI99" s="398" t="str">
        <f>IF(AND(②解答入力!$D99&lt;&gt;"",②解答入力!AI99&lt;&gt;""),IF(②解答入力!$D99=②解答入力!AI99,1,0),"")</f>
        <v/>
      </c>
      <c r="AJ99" s="398" t="str">
        <f>IF(AND(②解答入力!$D99&lt;&gt;"",②解答入力!AJ99&lt;&gt;""),IF(②解答入力!$D99=②解答入力!AJ99,1,0),"")</f>
        <v/>
      </c>
      <c r="AK99" s="398" t="str">
        <f>IF(AND(②解答入力!$D99&lt;&gt;"",②解答入力!AK99&lt;&gt;""),IF(②解答入力!$D99=②解答入力!AK99,1,0),"")</f>
        <v/>
      </c>
      <c r="AL99" s="398" t="str">
        <f>IF(AND(②解答入力!$D99&lt;&gt;"",②解答入力!AL99&lt;&gt;""),IF(②解答入力!$D99=②解答入力!AL99,1,0),"")</f>
        <v/>
      </c>
      <c r="AM99" s="398" t="str">
        <f>IF(AND(②解答入力!$D99&lt;&gt;"",②解答入力!AM99&lt;&gt;""),IF(②解答入力!$D99=②解答入力!AM99,1,0),"")</f>
        <v/>
      </c>
      <c r="AN99" s="398" t="str">
        <f>IF(AND(②解答入力!$D99&lt;&gt;"",②解答入力!AN99&lt;&gt;""),IF(②解答入力!$D99=②解答入力!AN99,1,0),"")</f>
        <v/>
      </c>
      <c r="AO99" s="398" t="str">
        <f>IF(AND(②解答入力!$D99&lt;&gt;"",②解答入力!AO99&lt;&gt;""),IF(②解答入力!$D99=②解答入力!AO99,1,0),"")</f>
        <v/>
      </c>
      <c r="AP99" s="398" t="str">
        <f>IF(AND(②解答入力!$D99&lt;&gt;"",②解答入力!AP99&lt;&gt;""),IF(②解答入力!$D99=②解答入力!AP99,1,0),"")</f>
        <v/>
      </c>
      <c r="AQ99" s="398" t="str">
        <f>IF(AND(②解答入力!$D99&lt;&gt;"",②解答入力!AQ99&lt;&gt;""),IF(②解答入力!$D99=②解答入力!AQ99,1,0),"")</f>
        <v/>
      </c>
      <c r="AR99" s="408" t="str">
        <f>IF(AND(②解答入力!$D99&lt;&gt;"",②解答入力!AR99&lt;&gt;""),IF(②解答入力!$D99=②解答入力!AR99,1,0),"")</f>
        <v/>
      </c>
    </row>
    <row r="100" spans="1:44">
      <c r="A100" s="482"/>
      <c r="B100" s="777"/>
      <c r="C100" s="103">
        <v>94</v>
      </c>
      <c r="D100" s="367"/>
      <c r="E100" s="397" t="str">
        <f>IF(AND(②解答入力!$D100&lt;&gt;"",②解答入力!E100&lt;&gt;""),IF(②解答入力!$D100=②解答入力!E100,1,0),"")</f>
        <v/>
      </c>
      <c r="F100" s="398" t="str">
        <f>IF(AND(②解答入力!$D100&lt;&gt;"",②解答入力!F100&lt;&gt;""),IF(②解答入力!$D100=②解答入力!F100,1,0),"")</f>
        <v/>
      </c>
      <c r="G100" s="398" t="str">
        <f>IF(AND(②解答入力!$D100&lt;&gt;"",②解答入力!G100&lt;&gt;""),IF(②解答入力!$D100=②解答入力!G100,1,0),"")</f>
        <v/>
      </c>
      <c r="H100" s="398" t="str">
        <f>IF(AND(②解答入力!$D100&lt;&gt;"",②解答入力!H100&lt;&gt;""),IF(②解答入力!$D100=②解答入力!H100,1,0),"")</f>
        <v/>
      </c>
      <c r="I100" s="398" t="str">
        <f>IF(AND(②解答入力!$D100&lt;&gt;"",②解答入力!I100&lt;&gt;""),IF(②解答入力!$D100=②解答入力!I100,1,0),"")</f>
        <v/>
      </c>
      <c r="J100" s="398" t="str">
        <f>IF(AND(②解答入力!$D100&lt;&gt;"",②解答入力!J100&lt;&gt;""),IF(②解答入力!$D100=②解答入力!J100,1,0),"")</f>
        <v/>
      </c>
      <c r="K100" s="398" t="str">
        <f>IF(AND(②解答入力!$D100&lt;&gt;"",②解答入力!K100&lt;&gt;""),IF(②解答入力!$D100=②解答入力!K100,1,0),"")</f>
        <v/>
      </c>
      <c r="L100" s="398" t="str">
        <f>IF(AND(②解答入力!$D100&lt;&gt;"",②解答入力!L100&lt;&gt;""),IF(②解答入力!$D100=②解答入力!L100,1,0),"")</f>
        <v/>
      </c>
      <c r="M100" s="398" t="str">
        <f>IF(AND(②解答入力!$D100&lt;&gt;"",②解答入力!M100&lt;&gt;""),IF(②解答入力!$D100=②解答入力!M100,1,0),"")</f>
        <v/>
      </c>
      <c r="N100" s="398" t="str">
        <f>IF(AND(②解答入力!$D100&lt;&gt;"",②解答入力!N100&lt;&gt;""),IF(②解答入力!$D100=②解答入力!N100,1,0),"")</f>
        <v/>
      </c>
      <c r="O100" s="398" t="str">
        <f>IF(AND(②解答入力!$D100&lt;&gt;"",②解答入力!O100&lt;&gt;""),IF(②解答入力!$D100=②解答入力!O100,1,0),"")</f>
        <v/>
      </c>
      <c r="P100" s="398" t="str">
        <f>IF(AND(②解答入力!$D100&lt;&gt;"",②解答入力!P100&lt;&gt;""),IF(②解答入力!$D100=②解答入力!P100,1,0),"")</f>
        <v/>
      </c>
      <c r="Q100" s="398" t="str">
        <f>IF(AND(②解答入力!$D100&lt;&gt;"",②解答入力!Q100&lt;&gt;""),IF(②解答入力!$D100=②解答入力!Q100,1,0),"")</f>
        <v/>
      </c>
      <c r="R100" s="398" t="str">
        <f>IF(AND(②解答入力!$D100&lt;&gt;"",②解答入力!R100&lt;&gt;""),IF(②解答入力!$D100=②解答入力!R100,1,0),"")</f>
        <v/>
      </c>
      <c r="S100" s="398" t="str">
        <f>IF(AND(②解答入力!$D100&lt;&gt;"",②解答入力!S100&lt;&gt;""),IF(②解答入力!$D100=②解答入力!S100,1,0),"")</f>
        <v/>
      </c>
      <c r="T100" s="398" t="str">
        <f>IF(AND(②解答入力!$D100&lt;&gt;"",②解答入力!T100&lt;&gt;""),IF(②解答入力!$D100=②解答入力!T100,1,0),"")</f>
        <v/>
      </c>
      <c r="U100" s="398" t="str">
        <f>IF(AND(②解答入力!$D100&lt;&gt;"",②解答入力!U100&lt;&gt;""),IF(②解答入力!$D100=②解答入力!U100,1,0),"")</f>
        <v/>
      </c>
      <c r="V100" s="398" t="str">
        <f>IF(AND(②解答入力!$D100&lt;&gt;"",②解答入力!V100&lt;&gt;""),IF(②解答入力!$D100=②解答入力!V100,1,0),"")</f>
        <v/>
      </c>
      <c r="W100" s="398" t="str">
        <f>IF(AND(②解答入力!$D100&lt;&gt;"",②解答入力!W100&lt;&gt;""),IF(②解答入力!$D100=②解答入力!W100,1,0),"")</f>
        <v/>
      </c>
      <c r="X100" s="398" t="str">
        <f>IF(AND(②解答入力!$D100&lt;&gt;"",②解答入力!X100&lt;&gt;""),IF(②解答入力!$D100=②解答入力!X100,1,0),"")</f>
        <v/>
      </c>
      <c r="Y100" s="398" t="str">
        <f>IF(AND(②解答入力!$D100&lt;&gt;"",②解答入力!Y100&lt;&gt;""),IF(②解答入力!$D100=②解答入力!Y100,1,0),"")</f>
        <v/>
      </c>
      <c r="Z100" s="398" t="str">
        <f>IF(AND(②解答入力!$D100&lt;&gt;"",②解答入力!Z100&lt;&gt;""),IF(②解答入力!$D100=②解答入力!Z100,1,0),"")</f>
        <v/>
      </c>
      <c r="AA100" s="398" t="str">
        <f>IF(AND(②解答入力!$D100&lt;&gt;"",②解答入力!AA100&lt;&gt;""),IF(②解答入力!$D100=②解答入力!AA100,1,0),"")</f>
        <v/>
      </c>
      <c r="AB100" s="398" t="str">
        <f>IF(AND(②解答入力!$D100&lt;&gt;"",②解答入力!AB100&lt;&gt;""),IF(②解答入力!$D100=②解答入力!AB100,1,0),"")</f>
        <v/>
      </c>
      <c r="AC100" s="398" t="str">
        <f>IF(AND(②解答入力!$D100&lt;&gt;"",②解答入力!AC100&lt;&gt;""),IF(②解答入力!$D100=②解答入力!AC100,1,0),"")</f>
        <v/>
      </c>
      <c r="AD100" s="398" t="str">
        <f>IF(AND(②解答入力!$D100&lt;&gt;"",②解答入力!AD100&lt;&gt;""),IF(②解答入力!$D100=②解答入力!AD100,1,0),"")</f>
        <v/>
      </c>
      <c r="AE100" s="398" t="str">
        <f>IF(AND(②解答入力!$D100&lt;&gt;"",②解答入力!AE100&lt;&gt;""),IF(②解答入力!$D100=②解答入力!AE100,1,0),"")</f>
        <v/>
      </c>
      <c r="AF100" s="398" t="str">
        <f>IF(AND(②解答入力!$D100&lt;&gt;"",②解答入力!AF100&lt;&gt;""),IF(②解答入力!$D100=②解答入力!AF100,1,0),"")</f>
        <v/>
      </c>
      <c r="AG100" s="398" t="str">
        <f>IF(AND(②解答入力!$D100&lt;&gt;"",②解答入力!AG100&lt;&gt;""),IF(②解答入力!$D100=②解答入力!AG100,1,0),"")</f>
        <v/>
      </c>
      <c r="AH100" s="398" t="str">
        <f>IF(AND(②解答入力!$D100&lt;&gt;"",②解答入力!AH100&lt;&gt;""),IF(②解答入力!$D100=②解答入力!AH100,1,0),"")</f>
        <v/>
      </c>
      <c r="AI100" s="398" t="str">
        <f>IF(AND(②解答入力!$D100&lt;&gt;"",②解答入力!AI100&lt;&gt;""),IF(②解答入力!$D100=②解答入力!AI100,1,0),"")</f>
        <v/>
      </c>
      <c r="AJ100" s="398" t="str">
        <f>IF(AND(②解答入力!$D100&lt;&gt;"",②解答入力!AJ100&lt;&gt;""),IF(②解答入力!$D100=②解答入力!AJ100,1,0),"")</f>
        <v/>
      </c>
      <c r="AK100" s="398" t="str">
        <f>IF(AND(②解答入力!$D100&lt;&gt;"",②解答入力!AK100&lt;&gt;""),IF(②解答入力!$D100=②解答入力!AK100,1,0),"")</f>
        <v/>
      </c>
      <c r="AL100" s="398" t="str">
        <f>IF(AND(②解答入力!$D100&lt;&gt;"",②解答入力!AL100&lt;&gt;""),IF(②解答入力!$D100=②解答入力!AL100,1,0),"")</f>
        <v/>
      </c>
      <c r="AM100" s="398" t="str">
        <f>IF(AND(②解答入力!$D100&lt;&gt;"",②解答入力!AM100&lt;&gt;""),IF(②解答入力!$D100=②解答入力!AM100,1,0),"")</f>
        <v/>
      </c>
      <c r="AN100" s="398" t="str">
        <f>IF(AND(②解答入力!$D100&lt;&gt;"",②解答入力!AN100&lt;&gt;""),IF(②解答入力!$D100=②解答入力!AN100,1,0),"")</f>
        <v/>
      </c>
      <c r="AO100" s="398" t="str">
        <f>IF(AND(②解答入力!$D100&lt;&gt;"",②解答入力!AO100&lt;&gt;""),IF(②解答入力!$D100=②解答入力!AO100,1,0),"")</f>
        <v/>
      </c>
      <c r="AP100" s="398" t="str">
        <f>IF(AND(②解答入力!$D100&lt;&gt;"",②解答入力!AP100&lt;&gt;""),IF(②解答入力!$D100=②解答入力!AP100,1,0),"")</f>
        <v/>
      </c>
      <c r="AQ100" s="398" t="str">
        <f>IF(AND(②解答入力!$D100&lt;&gt;"",②解答入力!AQ100&lt;&gt;""),IF(②解答入力!$D100=②解答入力!AQ100,1,0),"")</f>
        <v/>
      </c>
      <c r="AR100" s="408" t="str">
        <f>IF(AND(②解答入力!$D100&lt;&gt;"",②解答入力!AR100&lt;&gt;""),IF(②解答入力!$D100=②解答入力!AR100,1,0),"")</f>
        <v/>
      </c>
    </row>
    <row r="101" spans="1:44">
      <c r="A101" s="482"/>
      <c r="B101" s="777"/>
      <c r="C101" s="103">
        <v>95</v>
      </c>
      <c r="D101" s="367"/>
      <c r="E101" s="397" t="str">
        <f>IF(AND(②解答入力!$D101&lt;&gt;"",②解答入力!E101&lt;&gt;""),IF(②解答入力!$D101=②解答入力!E101,1,0),"")</f>
        <v/>
      </c>
      <c r="F101" s="398" t="str">
        <f>IF(AND(②解答入力!$D101&lt;&gt;"",②解答入力!F101&lt;&gt;""),IF(②解答入力!$D101=②解答入力!F101,1,0),"")</f>
        <v/>
      </c>
      <c r="G101" s="398" t="str">
        <f>IF(AND(②解答入力!$D101&lt;&gt;"",②解答入力!G101&lt;&gt;""),IF(②解答入力!$D101=②解答入力!G101,1,0),"")</f>
        <v/>
      </c>
      <c r="H101" s="398" t="str">
        <f>IF(AND(②解答入力!$D101&lt;&gt;"",②解答入力!H101&lt;&gt;""),IF(②解答入力!$D101=②解答入力!H101,1,0),"")</f>
        <v/>
      </c>
      <c r="I101" s="398" t="str">
        <f>IF(AND(②解答入力!$D101&lt;&gt;"",②解答入力!I101&lt;&gt;""),IF(②解答入力!$D101=②解答入力!I101,1,0),"")</f>
        <v/>
      </c>
      <c r="J101" s="398" t="str">
        <f>IF(AND(②解答入力!$D101&lt;&gt;"",②解答入力!J101&lt;&gt;""),IF(②解答入力!$D101=②解答入力!J101,1,0),"")</f>
        <v/>
      </c>
      <c r="K101" s="398" t="str">
        <f>IF(AND(②解答入力!$D101&lt;&gt;"",②解答入力!K101&lt;&gt;""),IF(②解答入力!$D101=②解答入力!K101,1,0),"")</f>
        <v/>
      </c>
      <c r="L101" s="398" t="str">
        <f>IF(AND(②解答入力!$D101&lt;&gt;"",②解答入力!L101&lt;&gt;""),IF(②解答入力!$D101=②解答入力!L101,1,0),"")</f>
        <v/>
      </c>
      <c r="M101" s="398" t="str">
        <f>IF(AND(②解答入力!$D101&lt;&gt;"",②解答入力!M101&lt;&gt;""),IF(②解答入力!$D101=②解答入力!M101,1,0),"")</f>
        <v/>
      </c>
      <c r="N101" s="398" t="str">
        <f>IF(AND(②解答入力!$D101&lt;&gt;"",②解答入力!N101&lt;&gt;""),IF(②解答入力!$D101=②解答入力!N101,1,0),"")</f>
        <v/>
      </c>
      <c r="O101" s="398" t="str">
        <f>IF(AND(②解答入力!$D101&lt;&gt;"",②解答入力!O101&lt;&gt;""),IF(②解答入力!$D101=②解答入力!O101,1,0),"")</f>
        <v/>
      </c>
      <c r="P101" s="398" t="str">
        <f>IF(AND(②解答入力!$D101&lt;&gt;"",②解答入力!P101&lt;&gt;""),IF(②解答入力!$D101=②解答入力!P101,1,0),"")</f>
        <v/>
      </c>
      <c r="Q101" s="398" t="str">
        <f>IF(AND(②解答入力!$D101&lt;&gt;"",②解答入力!Q101&lt;&gt;""),IF(②解答入力!$D101=②解答入力!Q101,1,0),"")</f>
        <v/>
      </c>
      <c r="R101" s="398" t="str">
        <f>IF(AND(②解答入力!$D101&lt;&gt;"",②解答入力!R101&lt;&gt;""),IF(②解答入力!$D101=②解答入力!R101,1,0),"")</f>
        <v/>
      </c>
      <c r="S101" s="398" t="str">
        <f>IF(AND(②解答入力!$D101&lt;&gt;"",②解答入力!S101&lt;&gt;""),IF(②解答入力!$D101=②解答入力!S101,1,0),"")</f>
        <v/>
      </c>
      <c r="T101" s="398" t="str">
        <f>IF(AND(②解答入力!$D101&lt;&gt;"",②解答入力!T101&lt;&gt;""),IF(②解答入力!$D101=②解答入力!T101,1,0),"")</f>
        <v/>
      </c>
      <c r="U101" s="398" t="str">
        <f>IF(AND(②解答入力!$D101&lt;&gt;"",②解答入力!U101&lt;&gt;""),IF(②解答入力!$D101=②解答入力!U101,1,0),"")</f>
        <v/>
      </c>
      <c r="V101" s="398" t="str">
        <f>IF(AND(②解答入力!$D101&lt;&gt;"",②解答入力!V101&lt;&gt;""),IF(②解答入力!$D101=②解答入力!V101,1,0),"")</f>
        <v/>
      </c>
      <c r="W101" s="398" t="str">
        <f>IF(AND(②解答入力!$D101&lt;&gt;"",②解答入力!W101&lt;&gt;""),IF(②解答入力!$D101=②解答入力!W101,1,0),"")</f>
        <v/>
      </c>
      <c r="X101" s="398" t="str">
        <f>IF(AND(②解答入力!$D101&lt;&gt;"",②解答入力!X101&lt;&gt;""),IF(②解答入力!$D101=②解答入力!X101,1,0),"")</f>
        <v/>
      </c>
      <c r="Y101" s="398" t="str">
        <f>IF(AND(②解答入力!$D101&lt;&gt;"",②解答入力!Y101&lt;&gt;""),IF(②解答入力!$D101=②解答入力!Y101,1,0),"")</f>
        <v/>
      </c>
      <c r="Z101" s="398" t="str">
        <f>IF(AND(②解答入力!$D101&lt;&gt;"",②解答入力!Z101&lt;&gt;""),IF(②解答入力!$D101=②解答入力!Z101,1,0),"")</f>
        <v/>
      </c>
      <c r="AA101" s="398" t="str">
        <f>IF(AND(②解答入力!$D101&lt;&gt;"",②解答入力!AA101&lt;&gt;""),IF(②解答入力!$D101=②解答入力!AA101,1,0),"")</f>
        <v/>
      </c>
      <c r="AB101" s="398" t="str">
        <f>IF(AND(②解答入力!$D101&lt;&gt;"",②解答入力!AB101&lt;&gt;""),IF(②解答入力!$D101=②解答入力!AB101,1,0),"")</f>
        <v/>
      </c>
      <c r="AC101" s="398" t="str">
        <f>IF(AND(②解答入力!$D101&lt;&gt;"",②解答入力!AC101&lt;&gt;""),IF(②解答入力!$D101=②解答入力!AC101,1,0),"")</f>
        <v/>
      </c>
      <c r="AD101" s="398" t="str">
        <f>IF(AND(②解答入力!$D101&lt;&gt;"",②解答入力!AD101&lt;&gt;""),IF(②解答入力!$D101=②解答入力!AD101,1,0),"")</f>
        <v/>
      </c>
      <c r="AE101" s="398" t="str">
        <f>IF(AND(②解答入力!$D101&lt;&gt;"",②解答入力!AE101&lt;&gt;""),IF(②解答入力!$D101=②解答入力!AE101,1,0),"")</f>
        <v/>
      </c>
      <c r="AF101" s="398" t="str">
        <f>IF(AND(②解答入力!$D101&lt;&gt;"",②解答入力!AF101&lt;&gt;""),IF(②解答入力!$D101=②解答入力!AF101,1,0),"")</f>
        <v/>
      </c>
      <c r="AG101" s="398" t="str">
        <f>IF(AND(②解答入力!$D101&lt;&gt;"",②解答入力!AG101&lt;&gt;""),IF(②解答入力!$D101=②解答入力!AG101,1,0),"")</f>
        <v/>
      </c>
      <c r="AH101" s="398" t="str">
        <f>IF(AND(②解答入力!$D101&lt;&gt;"",②解答入力!AH101&lt;&gt;""),IF(②解答入力!$D101=②解答入力!AH101,1,0),"")</f>
        <v/>
      </c>
      <c r="AI101" s="398" t="str">
        <f>IF(AND(②解答入力!$D101&lt;&gt;"",②解答入力!AI101&lt;&gt;""),IF(②解答入力!$D101=②解答入力!AI101,1,0),"")</f>
        <v/>
      </c>
      <c r="AJ101" s="398" t="str">
        <f>IF(AND(②解答入力!$D101&lt;&gt;"",②解答入力!AJ101&lt;&gt;""),IF(②解答入力!$D101=②解答入力!AJ101,1,0),"")</f>
        <v/>
      </c>
      <c r="AK101" s="398" t="str">
        <f>IF(AND(②解答入力!$D101&lt;&gt;"",②解答入力!AK101&lt;&gt;""),IF(②解答入力!$D101=②解答入力!AK101,1,0),"")</f>
        <v/>
      </c>
      <c r="AL101" s="398" t="str">
        <f>IF(AND(②解答入力!$D101&lt;&gt;"",②解答入力!AL101&lt;&gt;""),IF(②解答入力!$D101=②解答入力!AL101,1,0),"")</f>
        <v/>
      </c>
      <c r="AM101" s="398" t="str">
        <f>IF(AND(②解答入力!$D101&lt;&gt;"",②解答入力!AM101&lt;&gt;""),IF(②解答入力!$D101=②解答入力!AM101,1,0),"")</f>
        <v/>
      </c>
      <c r="AN101" s="398" t="str">
        <f>IF(AND(②解答入力!$D101&lt;&gt;"",②解答入力!AN101&lt;&gt;""),IF(②解答入力!$D101=②解答入力!AN101,1,0),"")</f>
        <v/>
      </c>
      <c r="AO101" s="398" t="str">
        <f>IF(AND(②解答入力!$D101&lt;&gt;"",②解答入力!AO101&lt;&gt;""),IF(②解答入力!$D101=②解答入力!AO101,1,0),"")</f>
        <v/>
      </c>
      <c r="AP101" s="398" t="str">
        <f>IF(AND(②解答入力!$D101&lt;&gt;"",②解答入力!AP101&lt;&gt;""),IF(②解答入力!$D101=②解答入力!AP101,1,0),"")</f>
        <v/>
      </c>
      <c r="AQ101" s="398" t="str">
        <f>IF(AND(②解答入力!$D101&lt;&gt;"",②解答入力!AQ101&lt;&gt;""),IF(②解答入力!$D101=②解答入力!AQ101,1,0),"")</f>
        <v/>
      </c>
      <c r="AR101" s="408" t="str">
        <f>IF(AND(②解答入力!$D101&lt;&gt;"",②解答入力!AR101&lt;&gt;""),IF(②解答入力!$D101=②解答入力!AR101,1,0),"")</f>
        <v/>
      </c>
    </row>
    <row r="102" spans="1:44">
      <c r="A102" s="482"/>
      <c r="B102" s="777"/>
      <c r="C102" s="103">
        <v>96</v>
      </c>
      <c r="D102" s="367"/>
      <c r="E102" s="397" t="str">
        <f>IF(AND(②解答入力!$D102&lt;&gt;"",②解答入力!E102&lt;&gt;""),IF(②解答入力!$D102=②解答入力!E102,1,0),"")</f>
        <v/>
      </c>
      <c r="F102" s="398" t="str">
        <f>IF(AND(②解答入力!$D102&lt;&gt;"",②解答入力!F102&lt;&gt;""),IF(②解答入力!$D102=②解答入力!F102,1,0),"")</f>
        <v/>
      </c>
      <c r="G102" s="398" t="str">
        <f>IF(AND(②解答入力!$D102&lt;&gt;"",②解答入力!G102&lt;&gt;""),IF(②解答入力!$D102=②解答入力!G102,1,0),"")</f>
        <v/>
      </c>
      <c r="H102" s="398" t="str">
        <f>IF(AND(②解答入力!$D102&lt;&gt;"",②解答入力!H102&lt;&gt;""),IF(②解答入力!$D102=②解答入力!H102,1,0),"")</f>
        <v/>
      </c>
      <c r="I102" s="398" t="str">
        <f>IF(AND(②解答入力!$D102&lt;&gt;"",②解答入力!I102&lt;&gt;""),IF(②解答入力!$D102=②解答入力!I102,1,0),"")</f>
        <v/>
      </c>
      <c r="J102" s="398" t="str">
        <f>IF(AND(②解答入力!$D102&lt;&gt;"",②解答入力!J102&lt;&gt;""),IF(②解答入力!$D102=②解答入力!J102,1,0),"")</f>
        <v/>
      </c>
      <c r="K102" s="398" t="str">
        <f>IF(AND(②解答入力!$D102&lt;&gt;"",②解答入力!K102&lt;&gt;""),IF(②解答入力!$D102=②解答入力!K102,1,0),"")</f>
        <v/>
      </c>
      <c r="L102" s="398" t="str">
        <f>IF(AND(②解答入力!$D102&lt;&gt;"",②解答入力!L102&lt;&gt;""),IF(②解答入力!$D102=②解答入力!L102,1,0),"")</f>
        <v/>
      </c>
      <c r="M102" s="398" t="str">
        <f>IF(AND(②解答入力!$D102&lt;&gt;"",②解答入力!M102&lt;&gt;""),IF(②解答入力!$D102=②解答入力!M102,1,0),"")</f>
        <v/>
      </c>
      <c r="N102" s="398" t="str">
        <f>IF(AND(②解答入力!$D102&lt;&gt;"",②解答入力!N102&lt;&gt;""),IF(②解答入力!$D102=②解答入力!N102,1,0),"")</f>
        <v/>
      </c>
      <c r="O102" s="398" t="str">
        <f>IF(AND(②解答入力!$D102&lt;&gt;"",②解答入力!O102&lt;&gt;""),IF(②解答入力!$D102=②解答入力!O102,1,0),"")</f>
        <v/>
      </c>
      <c r="P102" s="398" t="str">
        <f>IF(AND(②解答入力!$D102&lt;&gt;"",②解答入力!P102&lt;&gt;""),IF(②解答入力!$D102=②解答入力!P102,1,0),"")</f>
        <v/>
      </c>
      <c r="Q102" s="398" t="str">
        <f>IF(AND(②解答入力!$D102&lt;&gt;"",②解答入力!Q102&lt;&gt;""),IF(②解答入力!$D102=②解答入力!Q102,1,0),"")</f>
        <v/>
      </c>
      <c r="R102" s="398" t="str">
        <f>IF(AND(②解答入力!$D102&lt;&gt;"",②解答入力!R102&lt;&gt;""),IF(②解答入力!$D102=②解答入力!R102,1,0),"")</f>
        <v/>
      </c>
      <c r="S102" s="398" t="str">
        <f>IF(AND(②解答入力!$D102&lt;&gt;"",②解答入力!S102&lt;&gt;""),IF(②解答入力!$D102=②解答入力!S102,1,0),"")</f>
        <v/>
      </c>
      <c r="T102" s="398" t="str">
        <f>IF(AND(②解答入力!$D102&lt;&gt;"",②解答入力!T102&lt;&gt;""),IF(②解答入力!$D102=②解答入力!T102,1,0),"")</f>
        <v/>
      </c>
      <c r="U102" s="398" t="str">
        <f>IF(AND(②解答入力!$D102&lt;&gt;"",②解答入力!U102&lt;&gt;""),IF(②解答入力!$D102=②解答入力!U102,1,0),"")</f>
        <v/>
      </c>
      <c r="V102" s="398" t="str">
        <f>IF(AND(②解答入力!$D102&lt;&gt;"",②解答入力!V102&lt;&gt;""),IF(②解答入力!$D102=②解答入力!V102,1,0),"")</f>
        <v/>
      </c>
      <c r="W102" s="398" t="str">
        <f>IF(AND(②解答入力!$D102&lt;&gt;"",②解答入力!W102&lt;&gt;""),IF(②解答入力!$D102=②解答入力!W102,1,0),"")</f>
        <v/>
      </c>
      <c r="X102" s="398" t="str">
        <f>IF(AND(②解答入力!$D102&lt;&gt;"",②解答入力!X102&lt;&gt;""),IF(②解答入力!$D102=②解答入力!X102,1,0),"")</f>
        <v/>
      </c>
      <c r="Y102" s="398" t="str">
        <f>IF(AND(②解答入力!$D102&lt;&gt;"",②解答入力!Y102&lt;&gt;""),IF(②解答入力!$D102=②解答入力!Y102,1,0),"")</f>
        <v/>
      </c>
      <c r="Z102" s="398" t="str">
        <f>IF(AND(②解答入力!$D102&lt;&gt;"",②解答入力!Z102&lt;&gt;""),IF(②解答入力!$D102=②解答入力!Z102,1,0),"")</f>
        <v/>
      </c>
      <c r="AA102" s="398" t="str">
        <f>IF(AND(②解答入力!$D102&lt;&gt;"",②解答入力!AA102&lt;&gt;""),IF(②解答入力!$D102=②解答入力!AA102,1,0),"")</f>
        <v/>
      </c>
      <c r="AB102" s="398" t="str">
        <f>IF(AND(②解答入力!$D102&lt;&gt;"",②解答入力!AB102&lt;&gt;""),IF(②解答入力!$D102=②解答入力!AB102,1,0),"")</f>
        <v/>
      </c>
      <c r="AC102" s="398" t="str">
        <f>IF(AND(②解答入力!$D102&lt;&gt;"",②解答入力!AC102&lt;&gt;""),IF(②解答入力!$D102=②解答入力!AC102,1,0),"")</f>
        <v/>
      </c>
      <c r="AD102" s="398" t="str">
        <f>IF(AND(②解答入力!$D102&lt;&gt;"",②解答入力!AD102&lt;&gt;""),IF(②解答入力!$D102=②解答入力!AD102,1,0),"")</f>
        <v/>
      </c>
      <c r="AE102" s="398" t="str">
        <f>IF(AND(②解答入力!$D102&lt;&gt;"",②解答入力!AE102&lt;&gt;""),IF(②解答入力!$D102=②解答入力!AE102,1,0),"")</f>
        <v/>
      </c>
      <c r="AF102" s="398" t="str">
        <f>IF(AND(②解答入力!$D102&lt;&gt;"",②解答入力!AF102&lt;&gt;""),IF(②解答入力!$D102=②解答入力!AF102,1,0),"")</f>
        <v/>
      </c>
      <c r="AG102" s="398" t="str">
        <f>IF(AND(②解答入力!$D102&lt;&gt;"",②解答入力!AG102&lt;&gt;""),IF(②解答入力!$D102=②解答入力!AG102,1,0),"")</f>
        <v/>
      </c>
      <c r="AH102" s="398" t="str">
        <f>IF(AND(②解答入力!$D102&lt;&gt;"",②解答入力!AH102&lt;&gt;""),IF(②解答入力!$D102=②解答入力!AH102,1,0),"")</f>
        <v/>
      </c>
      <c r="AI102" s="398" t="str">
        <f>IF(AND(②解答入力!$D102&lt;&gt;"",②解答入力!AI102&lt;&gt;""),IF(②解答入力!$D102=②解答入力!AI102,1,0),"")</f>
        <v/>
      </c>
      <c r="AJ102" s="398" t="str">
        <f>IF(AND(②解答入力!$D102&lt;&gt;"",②解答入力!AJ102&lt;&gt;""),IF(②解答入力!$D102=②解答入力!AJ102,1,0),"")</f>
        <v/>
      </c>
      <c r="AK102" s="398" t="str">
        <f>IF(AND(②解答入力!$D102&lt;&gt;"",②解答入力!AK102&lt;&gt;""),IF(②解答入力!$D102=②解答入力!AK102,1,0),"")</f>
        <v/>
      </c>
      <c r="AL102" s="398" t="str">
        <f>IF(AND(②解答入力!$D102&lt;&gt;"",②解答入力!AL102&lt;&gt;""),IF(②解答入力!$D102=②解答入力!AL102,1,0),"")</f>
        <v/>
      </c>
      <c r="AM102" s="398" t="str">
        <f>IF(AND(②解答入力!$D102&lt;&gt;"",②解答入力!AM102&lt;&gt;""),IF(②解答入力!$D102=②解答入力!AM102,1,0),"")</f>
        <v/>
      </c>
      <c r="AN102" s="398" t="str">
        <f>IF(AND(②解答入力!$D102&lt;&gt;"",②解答入力!AN102&lt;&gt;""),IF(②解答入力!$D102=②解答入力!AN102,1,0),"")</f>
        <v/>
      </c>
      <c r="AO102" s="398" t="str">
        <f>IF(AND(②解答入力!$D102&lt;&gt;"",②解答入力!AO102&lt;&gt;""),IF(②解答入力!$D102=②解答入力!AO102,1,0),"")</f>
        <v/>
      </c>
      <c r="AP102" s="398" t="str">
        <f>IF(AND(②解答入力!$D102&lt;&gt;"",②解答入力!AP102&lt;&gt;""),IF(②解答入力!$D102=②解答入力!AP102,1,0),"")</f>
        <v/>
      </c>
      <c r="AQ102" s="398" t="str">
        <f>IF(AND(②解答入力!$D102&lt;&gt;"",②解答入力!AQ102&lt;&gt;""),IF(②解答入力!$D102=②解答入力!AQ102,1,0),"")</f>
        <v/>
      </c>
      <c r="AR102" s="408" t="str">
        <f>IF(AND(②解答入力!$D102&lt;&gt;"",②解答入力!AR102&lt;&gt;""),IF(②解答入力!$D102=②解答入力!AR102,1,0),"")</f>
        <v/>
      </c>
    </row>
    <row r="103" spans="1:44">
      <c r="A103" s="482"/>
      <c r="B103" s="777"/>
      <c r="C103" s="103">
        <v>97</v>
      </c>
      <c r="D103" s="367"/>
      <c r="E103" s="397" t="str">
        <f>IF(AND(②解答入力!$D103&lt;&gt;"",②解答入力!E103&lt;&gt;""),IF(②解答入力!$D103=②解答入力!E103,1,0),"")</f>
        <v/>
      </c>
      <c r="F103" s="398" t="str">
        <f>IF(AND(②解答入力!$D103&lt;&gt;"",②解答入力!F103&lt;&gt;""),IF(②解答入力!$D103=②解答入力!F103,1,0),"")</f>
        <v/>
      </c>
      <c r="G103" s="398" t="str">
        <f>IF(AND(②解答入力!$D103&lt;&gt;"",②解答入力!G103&lt;&gt;""),IF(②解答入力!$D103=②解答入力!G103,1,0),"")</f>
        <v/>
      </c>
      <c r="H103" s="398" t="str">
        <f>IF(AND(②解答入力!$D103&lt;&gt;"",②解答入力!H103&lt;&gt;""),IF(②解答入力!$D103=②解答入力!H103,1,0),"")</f>
        <v/>
      </c>
      <c r="I103" s="398" t="str">
        <f>IF(AND(②解答入力!$D103&lt;&gt;"",②解答入力!I103&lt;&gt;""),IF(②解答入力!$D103=②解答入力!I103,1,0),"")</f>
        <v/>
      </c>
      <c r="J103" s="398" t="str">
        <f>IF(AND(②解答入力!$D103&lt;&gt;"",②解答入力!J103&lt;&gt;""),IF(②解答入力!$D103=②解答入力!J103,1,0),"")</f>
        <v/>
      </c>
      <c r="K103" s="398" t="str">
        <f>IF(AND(②解答入力!$D103&lt;&gt;"",②解答入力!K103&lt;&gt;""),IF(②解答入力!$D103=②解答入力!K103,1,0),"")</f>
        <v/>
      </c>
      <c r="L103" s="398" t="str">
        <f>IF(AND(②解答入力!$D103&lt;&gt;"",②解答入力!L103&lt;&gt;""),IF(②解答入力!$D103=②解答入力!L103,1,0),"")</f>
        <v/>
      </c>
      <c r="M103" s="398" t="str">
        <f>IF(AND(②解答入力!$D103&lt;&gt;"",②解答入力!M103&lt;&gt;""),IF(②解答入力!$D103=②解答入力!M103,1,0),"")</f>
        <v/>
      </c>
      <c r="N103" s="398" t="str">
        <f>IF(AND(②解答入力!$D103&lt;&gt;"",②解答入力!N103&lt;&gt;""),IF(②解答入力!$D103=②解答入力!N103,1,0),"")</f>
        <v/>
      </c>
      <c r="O103" s="398" t="str">
        <f>IF(AND(②解答入力!$D103&lt;&gt;"",②解答入力!O103&lt;&gt;""),IF(②解答入力!$D103=②解答入力!O103,1,0),"")</f>
        <v/>
      </c>
      <c r="P103" s="398" t="str">
        <f>IF(AND(②解答入力!$D103&lt;&gt;"",②解答入力!P103&lt;&gt;""),IF(②解答入力!$D103=②解答入力!P103,1,0),"")</f>
        <v/>
      </c>
      <c r="Q103" s="398" t="str">
        <f>IF(AND(②解答入力!$D103&lt;&gt;"",②解答入力!Q103&lt;&gt;""),IF(②解答入力!$D103=②解答入力!Q103,1,0),"")</f>
        <v/>
      </c>
      <c r="R103" s="398" t="str">
        <f>IF(AND(②解答入力!$D103&lt;&gt;"",②解答入力!R103&lt;&gt;""),IF(②解答入力!$D103=②解答入力!R103,1,0),"")</f>
        <v/>
      </c>
      <c r="S103" s="398" t="str">
        <f>IF(AND(②解答入力!$D103&lt;&gt;"",②解答入力!S103&lt;&gt;""),IF(②解答入力!$D103=②解答入力!S103,1,0),"")</f>
        <v/>
      </c>
      <c r="T103" s="398" t="str">
        <f>IF(AND(②解答入力!$D103&lt;&gt;"",②解答入力!T103&lt;&gt;""),IF(②解答入力!$D103=②解答入力!T103,1,0),"")</f>
        <v/>
      </c>
      <c r="U103" s="398" t="str">
        <f>IF(AND(②解答入力!$D103&lt;&gt;"",②解答入力!U103&lt;&gt;""),IF(②解答入力!$D103=②解答入力!U103,1,0),"")</f>
        <v/>
      </c>
      <c r="V103" s="398" t="str">
        <f>IF(AND(②解答入力!$D103&lt;&gt;"",②解答入力!V103&lt;&gt;""),IF(②解答入力!$D103=②解答入力!V103,1,0),"")</f>
        <v/>
      </c>
      <c r="W103" s="398" t="str">
        <f>IF(AND(②解答入力!$D103&lt;&gt;"",②解答入力!W103&lt;&gt;""),IF(②解答入力!$D103=②解答入力!W103,1,0),"")</f>
        <v/>
      </c>
      <c r="X103" s="398" t="str">
        <f>IF(AND(②解答入力!$D103&lt;&gt;"",②解答入力!X103&lt;&gt;""),IF(②解答入力!$D103=②解答入力!X103,1,0),"")</f>
        <v/>
      </c>
      <c r="Y103" s="398" t="str">
        <f>IF(AND(②解答入力!$D103&lt;&gt;"",②解答入力!Y103&lt;&gt;""),IF(②解答入力!$D103=②解答入力!Y103,1,0),"")</f>
        <v/>
      </c>
      <c r="Z103" s="398" t="str">
        <f>IF(AND(②解答入力!$D103&lt;&gt;"",②解答入力!Z103&lt;&gt;""),IF(②解答入力!$D103=②解答入力!Z103,1,0),"")</f>
        <v/>
      </c>
      <c r="AA103" s="398" t="str">
        <f>IF(AND(②解答入力!$D103&lt;&gt;"",②解答入力!AA103&lt;&gt;""),IF(②解答入力!$D103=②解答入力!AA103,1,0),"")</f>
        <v/>
      </c>
      <c r="AB103" s="398" t="str">
        <f>IF(AND(②解答入力!$D103&lt;&gt;"",②解答入力!AB103&lt;&gt;""),IF(②解答入力!$D103=②解答入力!AB103,1,0),"")</f>
        <v/>
      </c>
      <c r="AC103" s="398" t="str">
        <f>IF(AND(②解答入力!$D103&lt;&gt;"",②解答入力!AC103&lt;&gt;""),IF(②解答入力!$D103=②解答入力!AC103,1,0),"")</f>
        <v/>
      </c>
      <c r="AD103" s="398" t="str">
        <f>IF(AND(②解答入力!$D103&lt;&gt;"",②解答入力!AD103&lt;&gt;""),IF(②解答入力!$D103=②解答入力!AD103,1,0),"")</f>
        <v/>
      </c>
      <c r="AE103" s="398" t="str">
        <f>IF(AND(②解答入力!$D103&lt;&gt;"",②解答入力!AE103&lt;&gt;""),IF(②解答入力!$D103=②解答入力!AE103,1,0),"")</f>
        <v/>
      </c>
      <c r="AF103" s="398" t="str">
        <f>IF(AND(②解答入力!$D103&lt;&gt;"",②解答入力!AF103&lt;&gt;""),IF(②解答入力!$D103=②解答入力!AF103,1,0),"")</f>
        <v/>
      </c>
      <c r="AG103" s="398" t="str">
        <f>IF(AND(②解答入力!$D103&lt;&gt;"",②解答入力!AG103&lt;&gt;""),IF(②解答入力!$D103=②解答入力!AG103,1,0),"")</f>
        <v/>
      </c>
      <c r="AH103" s="398" t="str">
        <f>IF(AND(②解答入力!$D103&lt;&gt;"",②解答入力!AH103&lt;&gt;""),IF(②解答入力!$D103=②解答入力!AH103,1,0),"")</f>
        <v/>
      </c>
      <c r="AI103" s="398" t="str">
        <f>IF(AND(②解答入力!$D103&lt;&gt;"",②解答入力!AI103&lt;&gt;""),IF(②解答入力!$D103=②解答入力!AI103,1,0),"")</f>
        <v/>
      </c>
      <c r="AJ103" s="398" t="str">
        <f>IF(AND(②解答入力!$D103&lt;&gt;"",②解答入力!AJ103&lt;&gt;""),IF(②解答入力!$D103=②解答入力!AJ103,1,0),"")</f>
        <v/>
      </c>
      <c r="AK103" s="398" t="str">
        <f>IF(AND(②解答入力!$D103&lt;&gt;"",②解答入力!AK103&lt;&gt;""),IF(②解答入力!$D103=②解答入力!AK103,1,0),"")</f>
        <v/>
      </c>
      <c r="AL103" s="398" t="str">
        <f>IF(AND(②解答入力!$D103&lt;&gt;"",②解答入力!AL103&lt;&gt;""),IF(②解答入力!$D103=②解答入力!AL103,1,0),"")</f>
        <v/>
      </c>
      <c r="AM103" s="398" t="str">
        <f>IF(AND(②解答入力!$D103&lt;&gt;"",②解答入力!AM103&lt;&gt;""),IF(②解答入力!$D103=②解答入力!AM103,1,0),"")</f>
        <v/>
      </c>
      <c r="AN103" s="398" t="str">
        <f>IF(AND(②解答入力!$D103&lt;&gt;"",②解答入力!AN103&lt;&gt;""),IF(②解答入力!$D103=②解答入力!AN103,1,0),"")</f>
        <v/>
      </c>
      <c r="AO103" s="398" t="str">
        <f>IF(AND(②解答入力!$D103&lt;&gt;"",②解答入力!AO103&lt;&gt;""),IF(②解答入力!$D103=②解答入力!AO103,1,0),"")</f>
        <v/>
      </c>
      <c r="AP103" s="398" t="str">
        <f>IF(AND(②解答入力!$D103&lt;&gt;"",②解答入力!AP103&lt;&gt;""),IF(②解答入力!$D103=②解答入力!AP103,1,0),"")</f>
        <v/>
      </c>
      <c r="AQ103" s="398" t="str">
        <f>IF(AND(②解答入力!$D103&lt;&gt;"",②解答入力!AQ103&lt;&gt;""),IF(②解答入力!$D103=②解答入力!AQ103,1,0),"")</f>
        <v/>
      </c>
      <c r="AR103" s="408" t="str">
        <f>IF(AND(②解答入力!$D103&lt;&gt;"",②解答入力!AR103&lt;&gt;""),IF(②解答入力!$D103=②解答入力!AR103,1,0),"")</f>
        <v/>
      </c>
    </row>
    <row r="104" spans="1:44">
      <c r="A104" s="482"/>
      <c r="B104" s="777"/>
      <c r="C104" s="103">
        <v>98</v>
      </c>
      <c r="D104" s="367"/>
      <c r="E104" s="397" t="str">
        <f>IF(AND(②解答入力!$D104&lt;&gt;"",②解答入力!E104&lt;&gt;""),IF(②解答入力!$D104=②解答入力!E104,1,0),"")</f>
        <v/>
      </c>
      <c r="F104" s="398" t="str">
        <f>IF(AND(②解答入力!$D104&lt;&gt;"",②解答入力!F104&lt;&gt;""),IF(②解答入力!$D104=②解答入力!F104,1,0),"")</f>
        <v/>
      </c>
      <c r="G104" s="398" t="str">
        <f>IF(AND(②解答入力!$D104&lt;&gt;"",②解答入力!G104&lt;&gt;""),IF(②解答入力!$D104=②解答入力!G104,1,0),"")</f>
        <v/>
      </c>
      <c r="H104" s="398" t="str">
        <f>IF(AND(②解答入力!$D104&lt;&gt;"",②解答入力!H104&lt;&gt;""),IF(②解答入力!$D104=②解答入力!H104,1,0),"")</f>
        <v/>
      </c>
      <c r="I104" s="398" t="str">
        <f>IF(AND(②解答入力!$D104&lt;&gt;"",②解答入力!I104&lt;&gt;""),IF(②解答入力!$D104=②解答入力!I104,1,0),"")</f>
        <v/>
      </c>
      <c r="J104" s="398" t="str">
        <f>IF(AND(②解答入力!$D104&lt;&gt;"",②解答入力!J104&lt;&gt;""),IF(②解答入力!$D104=②解答入力!J104,1,0),"")</f>
        <v/>
      </c>
      <c r="K104" s="398" t="str">
        <f>IF(AND(②解答入力!$D104&lt;&gt;"",②解答入力!K104&lt;&gt;""),IF(②解答入力!$D104=②解答入力!K104,1,0),"")</f>
        <v/>
      </c>
      <c r="L104" s="398" t="str">
        <f>IF(AND(②解答入力!$D104&lt;&gt;"",②解答入力!L104&lt;&gt;""),IF(②解答入力!$D104=②解答入力!L104,1,0),"")</f>
        <v/>
      </c>
      <c r="M104" s="398" t="str">
        <f>IF(AND(②解答入力!$D104&lt;&gt;"",②解答入力!M104&lt;&gt;""),IF(②解答入力!$D104=②解答入力!M104,1,0),"")</f>
        <v/>
      </c>
      <c r="N104" s="398" t="str">
        <f>IF(AND(②解答入力!$D104&lt;&gt;"",②解答入力!N104&lt;&gt;""),IF(②解答入力!$D104=②解答入力!N104,1,0),"")</f>
        <v/>
      </c>
      <c r="O104" s="398" t="str">
        <f>IF(AND(②解答入力!$D104&lt;&gt;"",②解答入力!O104&lt;&gt;""),IF(②解答入力!$D104=②解答入力!O104,1,0),"")</f>
        <v/>
      </c>
      <c r="P104" s="398" t="str">
        <f>IF(AND(②解答入力!$D104&lt;&gt;"",②解答入力!P104&lt;&gt;""),IF(②解答入力!$D104=②解答入力!P104,1,0),"")</f>
        <v/>
      </c>
      <c r="Q104" s="398" t="str">
        <f>IF(AND(②解答入力!$D104&lt;&gt;"",②解答入力!Q104&lt;&gt;""),IF(②解答入力!$D104=②解答入力!Q104,1,0),"")</f>
        <v/>
      </c>
      <c r="R104" s="398" t="str">
        <f>IF(AND(②解答入力!$D104&lt;&gt;"",②解答入力!R104&lt;&gt;""),IF(②解答入力!$D104=②解答入力!R104,1,0),"")</f>
        <v/>
      </c>
      <c r="S104" s="398" t="str">
        <f>IF(AND(②解答入力!$D104&lt;&gt;"",②解答入力!S104&lt;&gt;""),IF(②解答入力!$D104=②解答入力!S104,1,0),"")</f>
        <v/>
      </c>
      <c r="T104" s="398" t="str">
        <f>IF(AND(②解答入力!$D104&lt;&gt;"",②解答入力!T104&lt;&gt;""),IF(②解答入力!$D104=②解答入力!T104,1,0),"")</f>
        <v/>
      </c>
      <c r="U104" s="398" t="str">
        <f>IF(AND(②解答入力!$D104&lt;&gt;"",②解答入力!U104&lt;&gt;""),IF(②解答入力!$D104=②解答入力!U104,1,0),"")</f>
        <v/>
      </c>
      <c r="V104" s="398" t="str">
        <f>IF(AND(②解答入力!$D104&lt;&gt;"",②解答入力!V104&lt;&gt;""),IF(②解答入力!$D104=②解答入力!V104,1,0),"")</f>
        <v/>
      </c>
      <c r="W104" s="398" t="str">
        <f>IF(AND(②解答入力!$D104&lt;&gt;"",②解答入力!W104&lt;&gt;""),IF(②解答入力!$D104=②解答入力!W104,1,0),"")</f>
        <v/>
      </c>
      <c r="X104" s="398" t="str">
        <f>IF(AND(②解答入力!$D104&lt;&gt;"",②解答入力!X104&lt;&gt;""),IF(②解答入力!$D104=②解答入力!X104,1,0),"")</f>
        <v/>
      </c>
      <c r="Y104" s="398" t="str">
        <f>IF(AND(②解答入力!$D104&lt;&gt;"",②解答入力!Y104&lt;&gt;""),IF(②解答入力!$D104=②解答入力!Y104,1,0),"")</f>
        <v/>
      </c>
      <c r="Z104" s="398" t="str">
        <f>IF(AND(②解答入力!$D104&lt;&gt;"",②解答入力!Z104&lt;&gt;""),IF(②解答入力!$D104=②解答入力!Z104,1,0),"")</f>
        <v/>
      </c>
      <c r="AA104" s="398" t="str">
        <f>IF(AND(②解答入力!$D104&lt;&gt;"",②解答入力!AA104&lt;&gt;""),IF(②解答入力!$D104=②解答入力!AA104,1,0),"")</f>
        <v/>
      </c>
      <c r="AB104" s="398" t="str">
        <f>IF(AND(②解答入力!$D104&lt;&gt;"",②解答入力!AB104&lt;&gt;""),IF(②解答入力!$D104=②解答入力!AB104,1,0),"")</f>
        <v/>
      </c>
      <c r="AC104" s="398" t="str">
        <f>IF(AND(②解答入力!$D104&lt;&gt;"",②解答入力!AC104&lt;&gt;""),IF(②解答入力!$D104=②解答入力!AC104,1,0),"")</f>
        <v/>
      </c>
      <c r="AD104" s="398" t="str">
        <f>IF(AND(②解答入力!$D104&lt;&gt;"",②解答入力!AD104&lt;&gt;""),IF(②解答入力!$D104=②解答入力!AD104,1,0),"")</f>
        <v/>
      </c>
      <c r="AE104" s="398" t="str">
        <f>IF(AND(②解答入力!$D104&lt;&gt;"",②解答入力!AE104&lt;&gt;""),IF(②解答入力!$D104=②解答入力!AE104,1,0),"")</f>
        <v/>
      </c>
      <c r="AF104" s="398" t="str">
        <f>IF(AND(②解答入力!$D104&lt;&gt;"",②解答入力!AF104&lt;&gt;""),IF(②解答入力!$D104=②解答入力!AF104,1,0),"")</f>
        <v/>
      </c>
      <c r="AG104" s="398" t="str">
        <f>IF(AND(②解答入力!$D104&lt;&gt;"",②解答入力!AG104&lt;&gt;""),IF(②解答入力!$D104=②解答入力!AG104,1,0),"")</f>
        <v/>
      </c>
      <c r="AH104" s="398" t="str">
        <f>IF(AND(②解答入力!$D104&lt;&gt;"",②解答入力!AH104&lt;&gt;""),IF(②解答入力!$D104=②解答入力!AH104,1,0),"")</f>
        <v/>
      </c>
      <c r="AI104" s="398" t="str">
        <f>IF(AND(②解答入力!$D104&lt;&gt;"",②解答入力!AI104&lt;&gt;""),IF(②解答入力!$D104=②解答入力!AI104,1,0),"")</f>
        <v/>
      </c>
      <c r="AJ104" s="398" t="str">
        <f>IF(AND(②解答入力!$D104&lt;&gt;"",②解答入力!AJ104&lt;&gt;""),IF(②解答入力!$D104=②解答入力!AJ104,1,0),"")</f>
        <v/>
      </c>
      <c r="AK104" s="398" t="str">
        <f>IF(AND(②解答入力!$D104&lt;&gt;"",②解答入力!AK104&lt;&gt;""),IF(②解答入力!$D104=②解答入力!AK104,1,0),"")</f>
        <v/>
      </c>
      <c r="AL104" s="398" t="str">
        <f>IF(AND(②解答入力!$D104&lt;&gt;"",②解答入力!AL104&lt;&gt;""),IF(②解答入力!$D104=②解答入力!AL104,1,0),"")</f>
        <v/>
      </c>
      <c r="AM104" s="398" t="str">
        <f>IF(AND(②解答入力!$D104&lt;&gt;"",②解答入力!AM104&lt;&gt;""),IF(②解答入力!$D104=②解答入力!AM104,1,0),"")</f>
        <v/>
      </c>
      <c r="AN104" s="398" t="str">
        <f>IF(AND(②解答入力!$D104&lt;&gt;"",②解答入力!AN104&lt;&gt;""),IF(②解答入力!$D104=②解答入力!AN104,1,0),"")</f>
        <v/>
      </c>
      <c r="AO104" s="398" t="str">
        <f>IF(AND(②解答入力!$D104&lt;&gt;"",②解答入力!AO104&lt;&gt;""),IF(②解答入力!$D104=②解答入力!AO104,1,0),"")</f>
        <v/>
      </c>
      <c r="AP104" s="398" t="str">
        <f>IF(AND(②解答入力!$D104&lt;&gt;"",②解答入力!AP104&lt;&gt;""),IF(②解答入力!$D104=②解答入力!AP104,1,0),"")</f>
        <v/>
      </c>
      <c r="AQ104" s="398" t="str">
        <f>IF(AND(②解答入力!$D104&lt;&gt;"",②解答入力!AQ104&lt;&gt;""),IF(②解答入力!$D104=②解答入力!AQ104,1,0),"")</f>
        <v/>
      </c>
      <c r="AR104" s="408" t="str">
        <f>IF(AND(②解答入力!$D104&lt;&gt;"",②解答入力!AR104&lt;&gt;""),IF(②解答入力!$D104=②解答入力!AR104,1,0),"")</f>
        <v/>
      </c>
    </row>
    <row r="105" spans="1:44">
      <c r="A105" s="482"/>
      <c r="B105" s="777"/>
      <c r="C105" s="103">
        <v>99</v>
      </c>
      <c r="D105" s="367"/>
      <c r="E105" s="397" t="str">
        <f>IF(AND(②解答入力!$D105&lt;&gt;"",②解答入力!E105&lt;&gt;""),IF(②解答入力!$D105=②解答入力!E105,1,0),"")</f>
        <v/>
      </c>
      <c r="F105" s="398" t="str">
        <f>IF(AND(②解答入力!$D105&lt;&gt;"",②解答入力!F105&lt;&gt;""),IF(②解答入力!$D105=②解答入力!F105,1,0),"")</f>
        <v/>
      </c>
      <c r="G105" s="398" t="str">
        <f>IF(AND(②解答入力!$D105&lt;&gt;"",②解答入力!G105&lt;&gt;""),IF(②解答入力!$D105=②解答入力!G105,1,0),"")</f>
        <v/>
      </c>
      <c r="H105" s="398" t="str">
        <f>IF(AND(②解答入力!$D105&lt;&gt;"",②解答入力!H105&lt;&gt;""),IF(②解答入力!$D105=②解答入力!H105,1,0),"")</f>
        <v/>
      </c>
      <c r="I105" s="398" t="str">
        <f>IF(AND(②解答入力!$D105&lt;&gt;"",②解答入力!I105&lt;&gt;""),IF(②解答入力!$D105=②解答入力!I105,1,0),"")</f>
        <v/>
      </c>
      <c r="J105" s="398" t="str">
        <f>IF(AND(②解答入力!$D105&lt;&gt;"",②解答入力!J105&lt;&gt;""),IF(②解答入力!$D105=②解答入力!J105,1,0),"")</f>
        <v/>
      </c>
      <c r="K105" s="398" t="str">
        <f>IF(AND(②解答入力!$D105&lt;&gt;"",②解答入力!K105&lt;&gt;""),IF(②解答入力!$D105=②解答入力!K105,1,0),"")</f>
        <v/>
      </c>
      <c r="L105" s="398" t="str">
        <f>IF(AND(②解答入力!$D105&lt;&gt;"",②解答入力!L105&lt;&gt;""),IF(②解答入力!$D105=②解答入力!L105,1,0),"")</f>
        <v/>
      </c>
      <c r="M105" s="398" t="str">
        <f>IF(AND(②解答入力!$D105&lt;&gt;"",②解答入力!M105&lt;&gt;""),IF(②解答入力!$D105=②解答入力!M105,1,0),"")</f>
        <v/>
      </c>
      <c r="N105" s="398" t="str">
        <f>IF(AND(②解答入力!$D105&lt;&gt;"",②解答入力!N105&lt;&gt;""),IF(②解答入力!$D105=②解答入力!N105,1,0),"")</f>
        <v/>
      </c>
      <c r="O105" s="398" t="str">
        <f>IF(AND(②解答入力!$D105&lt;&gt;"",②解答入力!O105&lt;&gt;""),IF(②解答入力!$D105=②解答入力!O105,1,0),"")</f>
        <v/>
      </c>
      <c r="P105" s="398" t="str">
        <f>IF(AND(②解答入力!$D105&lt;&gt;"",②解答入力!P105&lt;&gt;""),IF(②解答入力!$D105=②解答入力!P105,1,0),"")</f>
        <v/>
      </c>
      <c r="Q105" s="398" t="str">
        <f>IF(AND(②解答入力!$D105&lt;&gt;"",②解答入力!Q105&lt;&gt;""),IF(②解答入力!$D105=②解答入力!Q105,1,0),"")</f>
        <v/>
      </c>
      <c r="R105" s="398" t="str">
        <f>IF(AND(②解答入力!$D105&lt;&gt;"",②解答入力!R105&lt;&gt;""),IF(②解答入力!$D105=②解答入力!R105,1,0),"")</f>
        <v/>
      </c>
      <c r="S105" s="398" t="str">
        <f>IF(AND(②解答入力!$D105&lt;&gt;"",②解答入力!S105&lt;&gt;""),IF(②解答入力!$D105=②解答入力!S105,1,0),"")</f>
        <v/>
      </c>
      <c r="T105" s="398" t="str">
        <f>IF(AND(②解答入力!$D105&lt;&gt;"",②解答入力!T105&lt;&gt;""),IF(②解答入力!$D105=②解答入力!T105,1,0),"")</f>
        <v/>
      </c>
      <c r="U105" s="398" t="str">
        <f>IF(AND(②解答入力!$D105&lt;&gt;"",②解答入力!U105&lt;&gt;""),IF(②解答入力!$D105=②解答入力!U105,1,0),"")</f>
        <v/>
      </c>
      <c r="V105" s="398" t="str">
        <f>IF(AND(②解答入力!$D105&lt;&gt;"",②解答入力!V105&lt;&gt;""),IF(②解答入力!$D105=②解答入力!V105,1,0),"")</f>
        <v/>
      </c>
      <c r="W105" s="398" t="str">
        <f>IF(AND(②解答入力!$D105&lt;&gt;"",②解答入力!W105&lt;&gt;""),IF(②解答入力!$D105=②解答入力!W105,1,0),"")</f>
        <v/>
      </c>
      <c r="X105" s="398" t="str">
        <f>IF(AND(②解答入力!$D105&lt;&gt;"",②解答入力!X105&lt;&gt;""),IF(②解答入力!$D105=②解答入力!X105,1,0),"")</f>
        <v/>
      </c>
      <c r="Y105" s="398" t="str">
        <f>IF(AND(②解答入力!$D105&lt;&gt;"",②解答入力!Y105&lt;&gt;""),IF(②解答入力!$D105=②解答入力!Y105,1,0),"")</f>
        <v/>
      </c>
      <c r="Z105" s="398" t="str">
        <f>IF(AND(②解答入力!$D105&lt;&gt;"",②解答入力!Z105&lt;&gt;""),IF(②解答入力!$D105=②解答入力!Z105,1,0),"")</f>
        <v/>
      </c>
      <c r="AA105" s="398" t="str">
        <f>IF(AND(②解答入力!$D105&lt;&gt;"",②解答入力!AA105&lt;&gt;""),IF(②解答入力!$D105=②解答入力!AA105,1,0),"")</f>
        <v/>
      </c>
      <c r="AB105" s="398" t="str">
        <f>IF(AND(②解答入力!$D105&lt;&gt;"",②解答入力!AB105&lt;&gt;""),IF(②解答入力!$D105=②解答入力!AB105,1,0),"")</f>
        <v/>
      </c>
      <c r="AC105" s="398" t="str">
        <f>IF(AND(②解答入力!$D105&lt;&gt;"",②解答入力!AC105&lt;&gt;""),IF(②解答入力!$D105=②解答入力!AC105,1,0),"")</f>
        <v/>
      </c>
      <c r="AD105" s="398" t="str">
        <f>IF(AND(②解答入力!$D105&lt;&gt;"",②解答入力!AD105&lt;&gt;""),IF(②解答入力!$D105=②解答入力!AD105,1,0),"")</f>
        <v/>
      </c>
      <c r="AE105" s="398" t="str">
        <f>IF(AND(②解答入力!$D105&lt;&gt;"",②解答入力!AE105&lt;&gt;""),IF(②解答入力!$D105=②解答入力!AE105,1,0),"")</f>
        <v/>
      </c>
      <c r="AF105" s="398" t="str">
        <f>IF(AND(②解答入力!$D105&lt;&gt;"",②解答入力!AF105&lt;&gt;""),IF(②解答入力!$D105=②解答入力!AF105,1,0),"")</f>
        <v/>
      </c>
      <c r="AG105" s="398" t="str">
        <f>IF(AND(②解答入力!$D105&lt;&gt;"",②解答入力!AG105&lt;&gt;""),IF(②解答入力!$D105=②解答入力!AG105,1,0),"")</f>
        <v/>
      </c>
      <c r="AH105" s="398" t="str">
        <f>IF(AND(②解答入力!$D105&lt;&gt;"",②解答入力!AH105&lt;&gt;""),IF(②解答入力!$D105=②解答入力!AH105,1,0),"")</f>
        <v/>
      </c>
      <c r="AI105" s="398" t="str">
        <f>IF(AND(②解答入力!$D105&lt;&gt;"",②解答入力!AI105&lt;&gt;""),IF(②解答入力!$D105=②解答入力!AI105,1,0),"")</f>
        <v/>
      </c>
      <c r="AJ105" s="398" t="str">
        <f>IF(AND(②解答入力!$D105&lt;&gt;"",②解答入力!AJ105&lt;&gt;""),IF(②解答入力!$D105=②解答入力!AJ105,1,0),"")</f>
        <v/>
      </c>
      <c r="AK105" s="398" t="str">
        <f>IF(AND(②解答入力!$D105&lt;&gt;"",②解答入力!AK105&lt;&gt;""),IF(②解答入力!$D105=②解答入力!AK105,1,0),"")</f>
        <v/>
      </c>
      <c r="AL105" s="398" t="str">
        <f>IF(AND(②解答入力!$D105&lt;&gt;"",②解答入力!AL105&lt;&gt;""),IF(②解答入力!$D105=②解答入力!AL105,1,0),"")</f>
        <v/>
      </c>
      <c r="AM105" s="398" t="str">
        <f>IF(AND(②解答入力!$D105&lt;&gt;"",②解答入力!AM105&lt;&gt;""),IF(②解答入力!$D105=②解答入力!AM105,1,0),"")</f>
        <v/>
      </c>
      <c r="AN105" s="398" t="str">
        <f>IF(AND(②解答入力!$D105&lt;&gt;"",②解答入力!AN105&lt;&gt;""),IF(②解答入力!$D105=②解答入力!AN105,1,0),"")</f>
        <v/>
      </c>
      <c r="AO105" s="398" t="str">
        <f>IF(AND(②解答入力!$D105&lt;&gt;"",②解答入力!AO105&lt;&gt;""),IF(②解答入力!$D105=②解答入力!AO105,1,0),"")</f>
        <v/>
      </c>
      <c r="AP105" s="398" t="str">
        <f>IF(AND(②解答入力!$D105&lt;&gt;"",②解答入力!AP105&lt;&gt;""),IF(②解答入力!$D105=②解答入力!AP105,1,0),"")</f>
        <v/>
      </c>
      <c r="AQ105" s="398" t="str">
        <f>IF(AND(②解答入力!$D105&lt;&gt;"",②解答入力!AQ105&lt;&gt;""),IF(②解答入力!$D105=②解答入力!AQ105,1,0),"")</f>
        <v/>
      </c>
      <c r="AR105" s="408" t="str">
        <f>IF(AND(②解答入力!$D105&lt;&gt;"",②解答入力!AR105&lt;&gt;""),IF(②解答入力!$D105=②解答入力!AR105,1,0),"")</f>
        <v/>
      </c>
    </row>
    <row r="106" spans="1:44">
      <c r="A106" s="482"/>
      <c r="B106" s="777"/>
      <c r="C106" s="103">
        <v>100</v>
      </c>
      <c r="D106" s="367"/>
      <c r="E106" s="397" t="str">
        <f>IF(AND(②解答入力!$D106&lt;&gt;"",②解答入力!E106&lt;&gt;""),IF(②解答入力!$D106=②解答入力!E106,1,0),"")</f>
        <v/>
      </c>
      <c r="F106" s="398" t="str">
        <f>IF(AND(②解答入力!$D106&lt;&gt;"",②解答入力!F106&lt;&gt;""),IF(②解答入力!$D106=②解答入力!F106,1,0),"")</f>
        <v/>
      </c>
      <c r="G106" s="398" t="str">
        <f>IF(AND(②解答入力!$D106&lt;&gt;"",②解答入力!G106&lt;&gt;""),IF(②解答入力!$D106=②解答入力!G106,1,0),"")</f>
        <v/>
      </c>
      <c r="H106" s="398" t="str">
        <f>IF(AND(②解答入力!$D106&lt;&gt;"",②解答入力!H106&lt;&gt;""),IF(②解答入力!$D106=②解答入力!H106,1,0),"")</f>
        <v/>
      </c>
      <c r="I106" s="398" t="str">
        <f>IF(AND(②解答入力!$D106&lt;&gt;"",②解答入力!I106&lt;&gt;""),IF(②解答入力!$D106=②解答入力!I106,1,0),"")</f>
        <v/>
      </c>
      <c r="J106" s="398" t="str">
        <f>IF(AND(②解答入力!$D106&lt;&gt;"",②解答入力!J106&lt;&gt;""),IF(②解答入力!$D106=②解答入力!J106,1,0),"")</f>
        <v/>
      </c>
      <c r="K106" s="398" t="str">
        <f>IF(AND(②解答入力!$D106&lt;&gt;"",②解答入力!K106&lt;&gt;""),IF(②解答入力!$D106=②解答入力!K106,1,0),"")</f>
        <v/>
      </c>
      <c r="L106" s="398" t="str">
        <f>IF(AND(②解答入力!$D106&lt;&gt;"",②解答入力!L106&lt;&gt;""),IF(②解答入力!$D106=②解答入力!L106,1,0),"")</f>
        <v/>
      </c>
      <c r="M106" s="398" t="str">
        <f>IF(AND(②解答入力!$D106&lt;&gt;"",②解答入力!M106&lt;&gt;""),IF(②解答入力!$D106=②解答入力!M106,1,0),"")</f>
        <v/>
      </c>
      <c r="N106" s="398" t="str">
        <f>IF(AND(②解答入力!$D106&lt;&gt;"",②解答入力!N106&lt;&gt;""),IF(②解答入力!$D106=②解答入力!N106,1,0),"")</f>
        <v/>
      </c>
      <c r="O106" s="398" t="str">
        <f>IF(AND(②解答入力!$D106&lt;&gt;"",②解答入力!O106&lt;&gt;""),IF(②解答入力!$D106=②解答入力!O106,1,0),"")</f>
        <v/>
      </c>
      <c r="P106" s="398" t="str">
        <f>IF(AND(②解答入力!$D106&lt;&gt;"",②解答入力!P106&lt;&gt;""),IF(②解答入力!$D106=②解答入力!P106,1,0),"")</f>
        <v/>
      </c>
      <c r="Q106" s="398" t="str">
        <f>IF(AND(②解答入力!$D106&lt;&gt;"",②解答入力!Q106&lt;&gt;""),IF(②解答入力!$D106=②解答入力!Q106,1,0),"")</f>
        <v/>
      </c>
      <c r="R106" s="398" t="str">
        <f>IF(AND(②解答入力!$D106&lt;&gt;"",②解答入力!R106&lt;&gt;""),IF(②解答入力!$D106=②解答入力!R106,1,0),"")</f>
        <v/>
      </c>
      <c r="S106" s="398" t="str">
        <f>IF(AND(②解答入力!$D106&lt;&gt;"",②解答入力!S106&lt;&gt;""),IF(②解答入力!$D106=②解答入力!S106,1,0),"")</f>
        <v/>
      </c>
      <c r="T106" s="398" t="str">
        <f>IF(AND(②解答入力!$D106&lt;&gt;"",②解答入力!T106&lt;&gt;""),IF(②解答入力!$D106=②解答入力!T106,1,0),"")</f>
        <v/>
      </c>
      <c r="U106" s="398" t="str">
        <f>IF(AND(②解答入力!$D106&lt;&gt;"",②解答入力!U106&lt;&gt;""),IF(②解答入力!$D106=②解答入力!U106,1,0),"")</f>
        <v/>
      </c>
      <c r="V106" s="398" t="str">
        <f>IF(AND(②解答入力!$D106&lt;&gt;"",②解答入力!V106&lt;&gt;""),IF(②解答入力!$D106=②解答入力!V106,1,0),"")</f>
        <v/>
      </c>
      <c r="W106" s="398" t="str">
        <f>IF(AND(②解答入力!$D106&lt;&gt;"",②解答入力!W106&lt;&gt;""),IF(②解答入力!$D106=②解答入力!W106,1,0),"")</f>
        <v/>
      </c>
      <c r="X106" s="398" t="str">
        <f>IF(AND(②解答入力!$D106&lt;&gt;"",②解答入力!X106&lt;&gt;""),IF(②解答入力!$D106=②解答入力!X106,1,0),"")</f>
        <v/>
      </c>
      <c r="Y106" s="398" t="str">
        <f>IF(AND(②解答入力!$D106&lt;&gt;"",②解答入力!Y106&lt;&gt;""),IF(②解答入力!$D106=②解答入力!Y106,1,0),"")</f>
        <v/>
      </c>
      <c r="Z106" s="398" t="str">
        <f>IF(AND(②解答入力!$D106&lt;&gt;"",②解答入力!Z106&lt;&gt;""),IF(②解答入力!$D106=②解答入力!Z106,1,0),"")</f>
        <v/>
      </c>
      <c r="AA106" s="398" t="str">
        <f>IF(AND(②解答入力!$D106&lt;&gt;"",②解答入力!AA106&lt;&gt;""),IF(②解答入力!$D106=②解答入力!AA106,1,0),"")</f>
        <v/>
      </c>
      <c r="AB106" s="398" t="str">
        <f>IF(AND(②解答入力!$D106&lt;&gt;"",②解答入力!AB106&lt;&gt;""),IF(②解答入力!$D106=②解答入力!AB106,1,0),"")</f>
        <v/>
      </c>
      <c r="AC106" s="398" t="str">
        <f>IF(AND(②解答入力!$D106&lt;&gt;"",②解答入力!AC106&lt;&gt;""),IF(②解答入力!$D106=②解答入力!AC106,1,0),"")</f>
        <v/>
      </c>
      <c r="AD106" s="398" t="str">
        <f>IF(AND(②解答入力!$D106&lt;&gt;"",②解答入力!AD106&lt;&gt;""),IF(②解答入力!$D106=②解答入力!AD106,1,0),"")</f>
        <v/>
      </c>
      <c r="AE106" s="398" t="str">
        <f>IF(AND(②解答入力!$D106&lt;&gt;"",②解答入力!AE106&lt;&gt;""),IF(②解答入力!$D106=②解答入力!AE106,1,0),"")</f>
        <v/>
      </c>
      <c r="AF106" s="398" t="str">
        <f>IF(AND(②解答入力!$D106&lt;&gt;"",②解答入力!AF106&lt;&gt;""),IF(②解答入力!$D106=②解答入力!AF106,1,0),"")</f>
        <v/>
      </c>
      <c r="AG106" s="398" t="str">
        <f>IF(AND(②解答入力!$D106&lt;&gt;"",②解答入力!AG106&lt;&gt;""),IF(②解答入力!$D106=②解答入力!AG106,1,0),"")</f>
        <v/>
      </c>
      <c r="AH106" s="398" t="str">
        <f>IF(AND(②解答入力!$D106&lt;&gt;"",②解答入力!AH106&lt;&gt;""),IF(②解答入力!$D106=②解答入力!AH106,1,0),"")</f>
        <v/>
      </c>
      <c r="AI106" s="398" t="str">
        <f>IF(AND(②解答入力!$D106&lt;&gt;"",②解答入力!AI106&lt;&gt;""),IF(②解答入力!$D106=②解答入力!AI106,1,0),"")</f>
        <v/>
      </c>
      <c r="AJ106" s="398" t="str">
        <f>IF(AND(②解答入力!$D106&lt;&gt;"",②解答入力!AJ106&lt;&gt;""),IF(②解答入力!$D106=②解答入力!AJ106,1,0),"")</f>
        <v/>
      </c>
      <c r="AK106" s="398" t="str">
        <f>IF(AND(②解答入力!$D106&lt;&gt;"",②解答入力!AK106&lt;&gt;""),IF(②解答入力!$D106=②解答入力!AK106,1,0),"")</f>
        <v/>
      </c>
      <c r="AL106" s="398" t="str">
        <f>IF(AND(②解答入力!$D106&lt;&gt;"",②解答入力!AL106&lt;&gt;""),IF(②解答入力!$D106=②解答入力!AL106,1,0),"")</f>
        <v/>
      </c>
      <c r="AM106" s="398" t="str">
        <f>IF(AND(②解答入力!$D106&lt;&gt;"",②解答入力!AM106&lt;&gt;""),IF(②解答入力!$D106=②解答入力!AM106,1,0),"")</f>
        <v/>
      </c>
      <c r="AN106" s="398" t="str">
        <f>IF(AND(②解答入力!$D106&lt;&gt;"",②解答入力!AN106&lt;&gt;""),IF(②解答入力!$D106=②解答入力!AN106,1,0),"")</f>
        <v/>
      </c>
      <c r="AO106" s="398" t="str">
        <f>IF(AND(②解答入力!$D106&lt;&gt;"",②解答入力!AO106&lt;&gt;""),IF(②解答入力!$D106=②解答入力!AO106,1,0),"")</f>
        <v/>
      </c>
      <c r="AP106" s="398" t="str">
        <f>IF(AND(②解答入力!$D106&lt;&gt;"",②解答入力!AP106&lt;&gt;""),IF(②解答入力!$D106=②解答入力!AP106,1,0),"")</f>
        <v/>
      </c>
      <c r="AQ106" s="398" t="str">
        <f>IF(AND(②解答入力!$D106&lt;&gt;"",②解答入力!AQ106&lt;&gt;""),IF(②解答入力!$D106=②解答入力!AQ106,1,0),"")</f>
        <v/>
      </c>
      <c r="AR106" s="408" t="str">
        <f>IF(AND(②解答入力!$D106&lt;&gt;"",②解答入力!AR106&lt;&gt;""),IF(②解答入力!$D106=②解答入力!AR106,1,0),"")</f>
        <v/>
      </c>
    </row>
    <row r="107" spans="1:44">
      <c r="A107" s="482"/>
      <c r="B107" s="777"/>
      <c r="C107" s="103">
        <v>101</v>
      </c>
      <c r="D107" s="367"/>
      <c r="E107" s="397" t="str">
        <f>IF(AND(②解答入力!$D107&lt;&gt;"",②解答入力!E107&lt;&gt;""),IF(②解答入力!$D107=②解答入力!E107,1,0),"")</f>
        <v/>
      </c>
      <c r="F107" s="398" t="str">
        <f>IF(AND(②解答入力!$D107&lt;&gt;"",②解答入力!F107&lt;&gt;""),IF(②解答入力!$D107=②解答入力!F107,1,0),"")</f>
        <v/>
      </c>
      <c r="G107" s="398" t="str">
        <f>IF(AND(②解答入力!$D107&lt;&gt;"",②解答入力!G107&lt;&gt;""),IF(②解答入力!$D107=②解答入力!G107,1,0),"")</f>
        <v/>
      </c>
      <c r="H107" s="398" t="str">
        <f>IF(AND(②解答入力!$D107&lt;&gt;"",②解答入力!H107&lt;&gt;""),IF(②解答入力!$D107=②解答入力!H107,1,0),"")</f>
        <v/>
      </c>
      <c r="I107" s="398" t="str">
        <f>IF(AND(②解答入力!$D107&lt;&gt;"",②解答入力!I107&lt;&gt;""),IF(②解答入力!$D107=②解答入力!I107,1,0),"")</f>
        <v/>
      </c>
      <c r="J107" s="398" t="str">
        <f>IF(AND(②解答入力!$D107&lt;&gt;"",②解答入力!J107&lt;&gt;""),IF(②解答入力!$D107=②解答入力!J107,1,0),"")</f>
        <v/>
      </c>
      <c r="K107" s="398" t="str">
        <f>IF(AND(②解答入力!$D107&lt;&gt;"",②解答入力!K107&lt;&gt;""),IF(②解答入力!$D107=②解答入力!K107,1,0),"")</f>
        <v/>
      </c>
      <c r="L107" s="398" t="str">
        <f>IF(AND(②解答入力!$D107&lt;&gt;"",②解答入力!L107&lt;&gt;""),IF(②解答入力!$D107=②解答入力!L107,1,0),"")</f>
        <v/>
      </c>
      <c r="M107" s="398" t="str">
        <f>IF(AND(②解答入力!$D107&lt;&gt;"",②解答入力!M107&lt;&gt;""),IF(②解答入力!$D107=②解答入力!M107,1,0),"")</f>
        <v/>
      </c>
      <c r="N107" s="398" t="str">
        <f>IF(AND(②解答入力!$D107&lt;&gt;"",②解答入力!N107&lt;&gt;""),IF(②解答入力!$D107=②解答入力!N107,1,0),"")</f>
        <v/>
      </c>
      <c r="O107" s="398" t="str">
        <f>IF(AND(②解答入力!$D107&lt;&gt;"",②解答入力!O107&lt;&gt;""),IF(②解答入力!$D107=②解答入力!O107,1,0),"")</f>
        <v/>
      </c>
      <c r="P107" s="398" t="str">
        <f>IF(AND(②解答入力!$D107&lt;&gt;"",②解答入力!P107&lt;&gt;""),IF(②解答入力!$D107=②解答入力!P107,1,0),"")</f>
        <v/>
      </c>
      <c r="Q107" s="398" t="str">
        <f>IF(AND(②解答入力!$D107&lt;&gt;"",②解答入力!Q107&lt;&gt;""),IF(②解答入力!$D107=②解答入力!Q107,1,0),"")</f>
        <v/>
      </c>
      <c r="R107" s="398" t="str">
        <f>IF(AND(②解答入力!$D107&lt;&gt;"",②解答入力!R107&lt;&gt;""),IF(②解答入力!$D107=②解答入力!R107,1,0),"")</f>
        <v/>
      </c>
      <c r="S107" s="398" t="str">
        <f>IF(AND(②解答入力!$D107&lt;&gt;"",②解答入力!S107&lt;&gt;""),IF(②解答入力!$D107=②解答入力!S107,1,0),"")</f>
        <v/>
      </c>
      <c r="T107" s="398" t="str">
        <f>IF(AND(②解答入力!$D107&lt;&gt;"",②解答入力!T107&lt;&gt;""),IF(②解答入力!$D107=②解答入力!T107,1,0),"")</f>
        <v/>
      </c>
      <c r="U107" s="398" t="str">
        <f>IF(AND(②解答入力!$D107&lt;&gt;"",②解答入力!U107&lt;&gt;""),IF(②解答入力!$D107=②解答入力!U107,1,0),"")</f>
        <v/>
      </c>
      <c r="V107" s="398" t="str">
        <f>IF(AND(②解答入力!$D107&lt;&gt;"",②解答入力!V107&lt;&gt;""),IF(②解答入力!$D107=②解答入力!V107,1,0),"")</f>
        <v/>
      </c>
      <c r="W107" s="398" t="str">
        <f>IF(AND(②解答入力!$D107&lt;&gt;"",②解答入力!W107&lt;&gt;""),IF(②解答入力!$D107=②解答入力!W107,1,0),"")</f>
        <v/>
      </c>
      <c r="X107" s="398" t="str">
        <f>IF(AND(②解答入力!$D107&lt;&gt;"",②解答入力!X107&lt;&gt;""),IF(②解答入力!$D107=②解答入力!X107,1,0),"")</f>
        <v/>
      </c>
      <c r="Y107" s="398" t="str">
        <f>IF(AND(②解答入力!$D107&lt;&gt;"",②解答入力!Y107&lt;&gt;""),IF(②解答入力!$D107=②解答入力!Y107,1,0),"")</f>
        <v/>
      </c>
      <c r="Z107" s="398" t="str">
        <f>IF(AND(②解答入力!$D107&lt;&gt;"",②解答入力!Z107&lt;&gt;""),IF(②解答入力!$D107=②解答入力!Z107,1,0),"")</f>
        <v/>
      </c>
      <c r="AA107" s="398" t="str">
        <f>IF(AND(②解答入力!$D107&lt;&gt;"",②解答入力!AA107&lt;&gt;""),IF(②解答入力!$D107=②解答入力!AA107,1,0),"")</f>
        <v/>
      </c>
      <c r="AB107" s="398" t="str">
        <f>IF(AND(②解答入力!$D107&lt;&gt;"",②解答入力!AB107&lt;&gt;""),IF(②解答入力!$D107=②解答入力!AB107,1,0),"")</f>
        <v/>
      </c>
      <c r="AC107" s="398" t="str">
        <f>IF(AND(②解答入力!$D107&lt;&gt;"",②解答入力!AC107&lt;&gt;""),IF(②解答入力!$D107=②解答入力!AC107,1,0),"")</f>
        <v/>
      </c>
      <c r="AD107" s="398" t="str">
        <f>IF(AND(②解答入力!$D107&lt;&gt;"",②解答入力!AD107&lt;&gt;""),IF(②解答入力!$D107=②解答入力!AD107,1,0),"")</f>
        <v/>
      </c>
      <c r="AE107" s="398" t="str">
        <f>IF(AND(②解答入力!$D107&lt;&gt;"",②解答入力!AE107&lt;&gt;""),IF(②解答入力!$D107=②解答入力!AE107,1,0),"")</f>
        <v/>
      </c>
      <c r="AF107" s="398" t="str">
        <f>IF(AND(②解答入力!$D107&lt;&gt;"",②解答入力!AF107&lt;&gt;""),IF(②解答入力!$D107=②解答入力!AF107,1,0),"")</f>
        <v/>
      </c>
      <c r="AG107" s="398" t="str">
        <f>IF(AND(②解答入力!$D107&lt;&gt;"",②解答入力!AG107&lt;&gt;""),IF(②解答入力!$D107=②解答入力!AG107,1,0),"")</f>
        <v/>
      </c>
      <c r="AH107" s="398" t="str">
        <f>IF(AND(②解答入力!$D107&lt;&gt;"",②解答入力!AH107&lt;&gt;""),IF(②解答入力!$D107=②解答入力!AH107,1,0),"")</f>
        <v/>
      </c>
      <c r="AI107" s="398" t="str">
        <f>IF(AND(②解答入力!$D107&lt;&gt;"",②解答入力!AI107&lt;&gt;""),IF(②解答入力!$D107=②解答入力!AI107,1,0),"")</f>
        <v/>
      </c>
      <c r="AJ107" s="398" t="str">
        <f>IF(AND(②解答入力!$D107&lt;&gt;"",②解答入力!AJ107&lt;&gt;""),IF(②解答入力!$D107=②解答入力!AJ107,1,0),"")</f>
        <v/>
      </c>
      <c r="AK107" s="398" t="str">
        <f>IF(AND(②解答入力!$D107&lt;&gt;"",②解答入力!AK107&lt;&gt;""),IF(②解答入力!$D107=②解答入力!AK107,1,0),"")</f>
        <v/>
      </c>
      <c r="AL107" s="398" t="str">
        <f>IF(AND(②解答入力!$D107&lt;&gt;"",②解答入力!AL107&lt;&gt;""),IF(②解答入力!$D107=②解答入力!AL107,1,0),"")</f>
        <v/>
      </c>
      <c r="AM107" s="398" t="str">
        <f>IF(AND(②解答入力!$D107&lt;&gt;"",②解答入力!AM107&lt;&gt;""),IF(②解答入力!$D107=②解答入力!AM107,1,0),"")</f>
        <v/>
      </c>
      <c r="AN107" s="398" t="str">
        <f>IF(AND(②解答入力!$D107&lt;&gt;"",②解答入力!AN107&lt;&gt;""),IF(②解答入力!$D107=②解答入力!AN107,1,0),"")</f>
        <v/>
      </c>
      <c r="AO107" s="398" t="str">
        <f>IF(AND(②解答入力!$D107&lt;&gt;"",②解答入力!AO107&lt;&gt;""),IF(②解答入力!$D107=②解答入力!AO107,1,0),"")</f>
        <v/>
      </c>
      <c r="AP107" s="398" t="str">
        <f>IF(AND(②解答入力!$D107&lt;&gt;"",②解答入力!AP107&lt;&gt;""),IF(②解答入力!$D107=②解答入力!AP107,1,0),"")</f>
        <v/>
      </c>
      <c r="AQ107" s="398" t="str">
        <f>IF(AND(②解答入力!$D107&lt;&gt;"",②解答入力!AQ107&lt;&gt;""),IF(②解答入力!$D107=②解答入力!AQ107,1,0),"")</f>
        <v/>
      </c>
      <c r="AR107" s="408" t="str">
        <f>IF(AND(②解答入力!$D107&lt;&gt;"",②解答入力!AR107&lt;&gt;""),IF(②解答入力!$D107=②解答入力!AR107,1,0),"")</f>
        <v/>
      </c>
    </row>
    <row r="108" spans="1:44">
      <c r="A108" s="482"/>
      <c r="B108" s="777"/>
      <c r="C108" s="103">
        <v>102</v>
      </c>
      <c r="D108" s="367"/>
      <c r="E108" s="397" t="str">
        <f>IF(AND(②解答入力!$D108&lt;&gt;"",②解答入力!E108&lt;&gt;""),IF(②解答入力!$D108=②解答入力!E108,1,0),"")</f>
        <v/>
      </c>
      <c r="F108" s="398" t="str">
        <f>IF(AND(②解答入力!$D108&lt;&gt;"",②解答入力!F108&lt;&gt;""),IF(②解答入力!$D108=②解答入力!F108,1,0),"")</f>
        <v/>
      </c>
      <c r="G108" s="398" t="str">
        <f>IF(AND(②解答入力!$D108&lt;&gt;"",②解答入力!G108&lt;&gt;""),IF(②解答入力!$D108=②解答入力!G108,1,0),"")</f>
        <v/>
      </c>
      <c r="H108" s="398" t="str">
        <f>IF(AND(②解答入力!$D108&lt;&gt;"",②解答入力!H108&lt;&gt;""),IF(②解答入力!$D108=②解答入力!H108,1,0),"")</f>
        <v/>
      </c>
      <c r="I108" s="398" t="str">
        <f>IF(AND(②解答入力!$D108&lt;&gt;"",②解答入力!I108&lt;&gt;""),IF(②解答入力!$D108=②解答入力!I108,1,0),"")</f>
        <v/>
      </c>
      <c r="J108" s="398" t="str">
        <f>IF(AND(②解答入力!$D108&lt;&gt;"",②解答入力!J108&lt;&gt;""),IF(②解答入力!$D108=②解答入力!J108,1,0),"")</f>
        <v/>
      </c>
      <c r="K108" s="398" t="str">
        <f>IF(AND(②解答入力!$D108&lt;&gt;"",②解答入力!K108&lt;&gt;""),IF(②解答入力!$D108=②解答入力!K108,1,0),"")</f>
        <v/>
      </c>
      <c r="L108" s="398" t="str">
        <f>IF(AND(②解答入力!$D108&lt;&gt;"",②解答入力!L108&lt;&gt;""),IF(②解答入力!$D108=②解答入力!L108,1,0),"")</f>
        <v/>
      </c>
      <c r="M108" s="398" t="str">
        <f>IF(AND(②解答入力!$D108&lt;&gt;"",②解答入力!M108&lt;&gt;""),IF(②解答入力!$D108=②解答入力!M108,1,0),"")</f>
        <v/>
      </c>
      <c r="N108" s="398" t="str">
        <f>IF(AND(②解答入力!$D108&lt;&gt;"",②解答入力!N108&lt;&gt;""),IF(②解答入力!$D108=②解答入力!N108,1,0),"")</f>
        <v/>
      </c>
      <c r="O108" s="398" t="str">
        <f>IF(AND(②解答入力!$D108&lt;&gt;"",②解答入力!O108&lt;&gt;""),IF(②解答入力!$D108=②解答入力!O108,1,0),"")</f>
        <v/>
      </c>
      <c r="P108" s="398" t="str">
        <f>IF(AND(②解答入力!$D108&lt;&gt;"",②解答入力!P108&lt;&gt;""),IF(②解答入力!$D108=②解答入力!P108,1,0),"")</f>
        <v/>
      </c>
      <c r="Q108" s="398" t="str">
        <f>IF(AND(②解答入力!$D108&lt;&gt;"",②解答入力!Q108&lt;&gt;""),IF(②解答入力!$D108=②解答入力!Q108,1,0),"")</f>
        <v/>
      </c>
      <c r="R108" s="398" t="str">
        <f>IF(AND(②解答入力!$D108&lt;&gt;"",②解答入力!R108&lt;&gt;""),IF(②解答入力!$D108=②解答入力!R108,1,0),"")</f>
        <v/>
      </c>
      <c r="S108" s="398" t="str">
        <f>IF(AND(②解答入力!$D108&lt;&gt;"",②解答入力!S108&lt;&gt;""),IF(②解答入力!$D108=②解答入力!S108,1,0),"")</f>
        <v/>
      </c>
      <c r="T108" s="398" t="str">
        <f>IF(AND(②解答入力!$D108&lt;&gt;"",②解答入力!T108&lt;&gt;""),IF(②解答入力!$D108=②解答入力!T108,1,0),"")</f>
        <v/>
      </c>
      <c r="U108" s="398" t="str">
        <f>IF(AND(②解答入力!$D108&lt;&gt;"",②解答入力!U108&lt;&gt;""),IF(②解答入力!$D108=②解答入力!U108,1,0),"")</f>
        <v/>
      </c>
      <c r="V108" s="398" t="str">
        <f>IF(AND(②解答入力!$D108&lt;&gt;"",②解答入力!V108&lt;&gt;""),IF(②解答入力!$D108=②解答入力!V108,1,0),"")</f>
        <v/>
      </c>
      <c r="W108" s="398" t="str">
        <f>IF(AND(②解答入力!$D108&lt;&gt;"",②解答入力!W108&lt;&gt;""),IF(②解答入力!$D108=②解答入力!W108,1,0),"")</f>
        <v/>
      </c>
      <c r="X108" s="398" t="str">
        <f>IF(AND(②解答入力!$D108&lt;&gt;"",②解答入力!X108&lt;&gt;""),IF(②解答入力!$D108=②解答入力!X108,1,0),"")</f>
        <v/>
      </c>
      <c r="Y108" s="398" t="str">
        <f>IF(AND(②解答入力!$D108&lt;&gt;"",②解答入力!Y108&lt;&gt;""),IF(②解答入力!$D108=②解答入力!Y108,1,0),"")</f>
        <v/>
      </c>
      <c r="Z108" s="398" t="str">
        <f>IF(AND(②解答入力!$D108&lt;&gt;"",②解答入力!Z108&lt;&gt;""),IF(②解答入力!$D108=②解答入力!Z108,1,0),"")</f>
        <v/>
      </c>
      <c r="AA108" s="398" t="str">
        <f>IF(AND(②解答入力!$D108&lt;&gt;"",②解答入力!AA108&lt;&gt;""),IF(②解答入力!$D108=②解答入力!AA108,1,0),"")</f>
        <v/>
      </c>
      <c r="AB108" s="398" t="str">
        <f>IF(AND(②解答入力!$D108&lt;&gt;"",②解答入力!AB108&lt;&gt;""),IF(②解答入力!$D108=②解答入力!AB108,1,0),"")</f>
        <v/>
      </c>
      <c r="AC108" s="398" t="str">
        <f>IF(AND(②解答入力!$D108&lt;&gt;"",②解答入力!AC108&lt;&gt;""),IF(②解答入力!$D108=②解答入力!AC108,1,0),"")</f>
        <v/>
      </c>
      <c r="AD108" s="398" t="str">
        <f>IF(AND(②解答入力!$D108&lt;&gt;"",②解答入力!AD108&lt;&gt;""),IF(②解答入力!$D108=②解答入力!AD108,1,0),"")</f>
        <v/>
      </c>
      <c r="AE108" s="398" t="str">
        <f>IF(AND(②解答入力!$D108&lt;&gt;"",②解答入力!AE108&lt;&gt;""),IF(②解答入力!$D108=②解答入力!AE108,1,0),"")</f>
        <v/>
      </c>
      <c r="AF108" s="398" t="str">
        <f>IF(AND(②解答入力!$D108&lt;&gt;"",②解答入力!AF108&lt;&gt;""),IF(②解答入力!$D108=②解答入力!AF108,1,0),"")</f>
        <v/>
      </c>
      <c r="AG108" s="398" t="str">
        <f>IF(AND(②解答入力!$D108&lt;&gt;"",②解答入力!AG108&lt;&gt;""),IF(②解答入力!$D108=②解答入力!AG108,1,0),"")</f>
        <v/>
      </c>
      <c r="AH108" s="398" t="str">
        <f>IF(AND(②解答入力!$D108&lt;&gt;"",②解答入力!AH108&lt;&gt;""),IF(②解答入力!$D108=②解答入力!AH108,1,0),"")</f>
        <v/>
      </c>
      <c r="AI108" s="398" t="str">
        <f>IF(AND(②解答入力!$D108&lt;&gt;"",②解答入力!AI108&lt;&gt;""),IF(②解答入力!$D108=②解答入力!AI108,1,0),"")</f>
        <v/>
      </c>
      <c r="AJ108" s="398" t="str">
        <f>IF(AND(②解答入力!$D108&lt;&gt;"",②解答入力!AJ108&lt;&gt;""),IF(②解答入力!$D108=②解答入力!AJ108,1,0),"")</f>
        <v/>
      </c>
      <c r="AK108" s="398" t="str">
        <f>IF(AND(②解答入力!$D108&lt;&gt;"",②解答入力!AK108&lt;&gt;""),IF(②解答入力!$D108=②解答入力!AK108,1,0),"")</f>
        <v/>
      </c>
      <c r="AL108" s="398" t="str">
        <f>IF(AND(②解答入力!$D108&lt;&gt;"",②解答入力!AL108&lt;&gt;""),IF(②解答入力!$D108=②解答入力!AL108,1,0),"")</f>
        <v/>
      </c>
      <c r="AM108" s="398" t="str">
        <f>IF(AND(②解答入力!$D108&lt;&gt;"",②解答入力!AM108&lt;&gt;""),IF(②解答入力!$D108=②解答入力!AM108,1,0),"")</f>
        <v/>
      </c>
      <c r="AN108" s="398" t="str">
        <f>IF(AND(②解答入力!$D108&lt;&gt;"",②解答入力!AN108&lt;&gt;""),IF(②解答入力!$D108=②解答入力!AN108,1,0),"")</f>
        <v/>
      </c>
      <c r="AO108" s="398" t="str">
        <f>IF(AND(②解答入力!$D108&lt;&gt;"",②解答入力!AO108&lt;&gt;""),IF(②解答入力!$D108=②解答入力!AO108,1,0),"")</f>
        <v/>
      </c>
      <c r="AP108" s="398" t="str">
        <f>IF(AND(②解答入力!$D108&lt;&gt;"",②解答入力!AP108&lt;&gt;""),IF(②解答入力!$D108=②解答入力!AP108,1,0),"")</f>
        <v/>
      </c>
      <c r="AQ108" s="398" t="str">
        <f>IF(AND(②解答入力!$D108&lt;&gt;"",②解答入力!AQ108&lt;&gt;""),IF(②解答入力!$D108=②解答入力!AQ108,1,0),"")</f>
        <v/>
      </c>
      <c r="AR108" s="408" t="str">
        <f>IF(AND(②解答入力!$D108&lt;&gt;"",②解答入力!AR108&lt;&gt;""),IF(②解答入力!$D108=②解答入力!AR108,1,0),"")</f>
        <v/>
      </c>
    </row>
    <row r="109" spans="1:44">
      <c r="A109" s="482"/>
      <c r="B109" s="777"/>
      <c r="C109" s="103">
        <v>103</v>
      </c>
      <c r="D109" s="367"/>
      <c r="E109" s="397" t="str">
        <f>IF(AND(②解答入力!$D109&lt;&gt;"",②解答入力!E109&lt;&gt;""),IF(②解答入力!$D109=②解答入力!E109,1,0),"")</f>
        <v/>
      </c>
      <c r="F109" s="398" t="str">
        <f>IF(AND(②解答入力!$D109&lt;&gt;"",②解答入力!F109&lt;&gt;""),IF(②解答入力!$D109=②解答入力!F109,1,0),"")</f>
        <v/>
      </c>
      <c r="G109" s="398" t="str">
        <f>IF(AND(②解答入力!$D109&lt;&gt;"",②解答入力!G109&lt;&gt;""),IF(②解答入力!$D109=②解答入力!G109,1,0),"")</f>
        <v/>
      </c>
      <c r="H109" s="398" t="str">
        <f>IF(AND(②解答入力!$D109&lt;&gt;"",②解答入力!H109&lt;&gt;""),IF(②解答入力!$D109=②解答入力!H109,1,0),"")</f>
        <v/>
      </c>
      <c r="I109" s="398" t="str">
        <f>IF(AND(②解答入力!$D109&lt;&gt;"",②解答入力!I109&lt;&gt;""),IF(②解答入力!$D109=②解答入力!I109,1,0),"")</f>
        <v/>
      </c>
      <c r="J109" s="398" t="str">
        <f>IF(AND(②解答入力!$D109&lt;&gt;"",②解答入力!J109&lt;&gt;""),IF(②解答入力!$D109=②解答入力!J109,1,0),"")</f>
        <v/>
      </c>
      <c r="K109" s="398" t="str">
        <f>IF(AND(②解答入力!$D109&lt;&gt;"",②解答入力!K109&lt;&gt;""),IF(②解答入力!$D109=②解答入力!K109,1,0),"")</f>
        <v/>
      </c>
      <c r="L109" s="398" t="str">
        <f>IF(AND(②解答入力!$D109&lt;&gt;"",②解答入力!L109&lt;&gt;""),IF(②解答入力!$D109=②解答入力!L109,1,0),"")</f>
        <v/>
      </c>
      <c r="M109" s="398" t="str">
        <f>IF(AND(②解答入力!$D109&lt;&gt;"",②解答入力!M109&lt;&gt;""),IF(②解答入力!$D109=②解答入力!M109,1,0),"")</f>
        <v/>
      </c>
      <c r="N109" s="398" t="str">
        <f>IF(AND(②解答入力!$D109&lt;&gt;"",②解答入力!N109&lt;&gt;""),IF(②解答入力!$D109=②解答入力!N109,1,0),"")</f>
        <v/>
      </c>
      <c r="O109" s="398" t="str">
        <f>IF(AND(②解答入力!$D109&lt;&gt;"",②解答入力!O109&lt;&gt;""),IF(②解答入力!$D109=②解答入力!O109,1,0),"")</f>
        <v/>
      </c>
      <c r="P109" s="398" t="str">
        <f>IF(AND(②解答入力!$D109&lt;&gt;"",②解答入力!P109&lt;&gt;""),IF(②解答入力!$D109=②解答入力!P109,1,0),"")</f>
        <v/>
      </c>
      <c r="Q109" s="398" t="str">
        <f>IF(AND(②解答入力!$D109&lt;&gt;"",②解答入力!Q109&lt;&gt;""),IF(②解答入力!$D109=②解答入力!Q109,1,0),"")</f>
        <v/>
      </c>
      <c r="R109" s="398" t="str">
        <f>IF(AND(②解答入力!$D109&lt;&gt;"",②解答入力!R109&lt;&gt;""),IF(②解答入力!$D109=②解答入力!R109,1,0),"")</f>
        <v/>
      </c>
      <c r="S109" s="398" t="str">
        <f>IF(AND(②解答入力!$D109&lt;&gt;"",②解答入力!S109&lt;&gt;""),IF(②解答入力!$D109=②解答入力!S109,1,0),"")</f>
        <v/>
      </c>
      <c r="T109" s="398" t="str">
        <f>IF(AND(②解答入力!$D109&lt;&gt;"",②解答入力!T109&lt;&gt;""),IF(②解答入力!$D109=②解答入力!T109,1,0),"")</f>
        <v/>
      </c>
      <c r="U109" s="398" t="str">
        <f>IF(AND(②解答入力!$D109&lt;&gt;"",②解答入力!U109&lt;&gt;""),IF(②解答入力!$D109=②解答入力!U109,1,0),"")</f>
        <v/>
      </c>
      <c r="V109" s="398" t="str">
        <f>IF(AND(②解答入力!$D109&lt;&gt;"",②解答入力!V109&lt;&gt;""),IF(②解答入力!$D109=②解答入力!V109,1,0),"")</f>
        <v/>
      </c>
      <c r="W109" s="398" t="str">
        <f>IF(AND(②解答入力!$D109&lt;&gt;"",②解答入力!W109&lt;&gt;""),IF(②解答入力!$D109=②解答入力!W109,1,0),"")</f>
        <v/>
      </c>
      <c r="X109" s="398" t="str">
        <f>IF(AND(②解答入力!$D109&lt;&gt;"",②解答入力!X109&lt;&gt;""),IF(②解答入力!$D109=②解答入力!X109,1,0),"")</f>
        <v/>
      </c>
      <c r="Y109" s="398" t="str">
        <f>IF(AND(②解答入力!$D109&lt;&gt;"",②解答入力!Y109&lt;&gt;""),IF(②解答入力!$D109=②解答入力!Y109,1,0),"")</f>
        <v/>
      </c>
      <c r="Z109" s="398" t="str">
        <f>IF(AND(②解答入力!$D109&lt;&gt;"",②解答入力!Z109&lt;&gt;""),IF(②解答入力!$D109=②解答入力!Z109,1,0),"")</f>
        <v/>
      </c>
      <c r="AA109" s="398" t="str">
        <f>IF(AND(②解答入力!$D109&lt;&gt;"",②解答入力!AA109&lt;&gt;""),IF(②解答入力!$D109=②解答入力!AA109,1,0),"")</f>
        <v/>
      </c>
      <c r="AB109" s="398" t="str">
        <f>IF(AND(②解答入力!$D109&lt;&gt;"",②解答入力!AB109&lt;&gt;""),IF(②解答入力!$D109=②解答入力!AB109,1,0),"")</f>
        <v/>
      </c>
      <c r="AC109" s="398" t="str">
        <f>IF(AND(②解答入力!$D109&lt;&gt;"",②解答入力!AC109&lt;&gt;""),IF(②解答入力!$D109=②解答入力!AC109,1,0),"")</f>
        <v/>
      </c>
      <c r="AD109" s="398" t="str">
        <f>IF(AND(②解答入力!$D109&lt;&gt;"",②解答入力!AD109&lt;&gt;""),IF(②解答入力!$D109=②解答入力!AD109,1,0),"")</f>
        <v/>
      </c>
      <c r="AE109" s="398" t="str">
        <f>IF(AND(②解答入力!$D109&lt;&gt;"",②解答入力!AE109&lt;&gt;""),IF(②解答入力!$D109=②解答入力!AE109,1,0),"")</f>
        <v/>
      </c>
      <c r="AF109" s="398" t="str">
        <f>IF(AND(②解答入力!$D109&lt;&gt;"",②解答入力!AF109&lt;&gt;""),IF(②解答入力!$D109=②解答入力!AF109,1,0),"")</f>
        <v/>
      </c>
      <c r="AG109" s="398" t="str">
        <f>IF(AND(②解答入力!$D109&lt;&gt;"",②解答入力!AG109&lt;&gt;""),IF(②解答入力!$D109=②解答入力!AG109,1,0),"")</f>
        <v/>
      </c>
      <c r="AH109" s="398" t="str">
        <f>IF(AND(②解答入力!$D109&lt;&gt;"",②解答入力!AH109&lt;&gt;""),IF(②解答入力!$D109=②解答入力!AH109,1,0),"")</f>
        <v/>
      </c>
      <c r="AI109" s="398" t="str">
        <f>IF(AND(②解答入力!$D109&lt;&gt;"",②解答入力!AI109&lt;&gt;""),IF(②解答入力!$D109=②解答入力!AI109,1,0),"")</f>
        <v/>
      </c>
      <c r="AJ109" s="398" t="str">
        <f>IF(AND(②解答入力!$D109&lt;&gt;"",②解答入力!AJ109&lt;&gt;""),IF(②解答入力!$D109=②解答入力!AJ109,1,0),"")</f>
        <v/>
      </c>
      <c r="AK109" s="398" t="str">
        <f>IF(AND(②解答入力!$D109&lt;&gt;"",②解答入力!AK109&lt;&gt;""),IF(②解答入力!$D109=②解答入力!AK109,1,0),"")</f>
        <v/>
      </c>
      <c r="AL109" s="398" t="str">
        <f>IF(AND(②解答入力!$D109&lt;&gt;"",②解答入力!AL109&lt;&gt;""),IF(②解答入力!$D109=②解答入力!AL109,1,0),"")</f>
        <v/>
      </c>
      <c r="AM109" s="398" t="str">
        <f>IF(AND(②解答入力!$D109&lt;&gt;"",②解答入力!AM109&lt;&gt;""),IF(②解答入力!$D109=②解答入力!AM109,1,0),"")</f>
        <v/>
      </c>
      <c r="AN109" s="398" t="str">
        <f>IF(AND(②解答入力!$D109&lt;&gt;"",②解答入力!AN109&lt;&gt;""),IF(②解答入力!$D109=②解答入力!AN109,1,0),"")</f>
        <v/>
      </c>
      <c r="AO109" s="398" t="str">
        <f>IF(AND(②解答入力!$D109&lt;&gt;"",②解答入力!AO109&lt;&gt;""),IF(②解答入力!$D109=②解答入力!AO109,1,0),"")</f>
        <v/>
      </c>
      <c r="AP109" s="398" t="str">
        <f>IF(AND(②解答入力!$D109&lt;&gt;"",②解答入力!AP109&lt;&gt;""),IF(②解答入力!$D109=②解答入力!AP109,1,0),"")</f>
        <v/>
      </c>
      <c r="AQ109" s="398" t="str">
        <f>IF(AND(②解答入力!$D109&lt;&gt;"",②解答入力!AQ109&lt;&gt;""),IF(②解答入力!$D109=②解答入力!AQ109,1,0),"")</f>
        <v/>
      </c>
      <c r="AR109" s="408" t="str">
        <f>IF(AND(②解答入力!$D109&lt;&gt;"",②解答入力!AR109&lt;&gt;""),IF(②解答入力!$D109=②解答入力!AR109,1,0),"")</f>
        <v/>
      </c>
    </row>
    <row r="110" spans="1:44">
      <c r="A110" s="482"/>
      <c r="B110" s="777"/>
      <c r="C110" s="103">
        <v>104</v>
      </c>
      <c r="D110" s="367"/>
      <c r="E110" s="397" t="str">
        <f>IF(AND(②解答入力!$D110&lt;&gt;"",②解答入力!E110&lt;&gt;""),IF(②解答入力!$D110=②解答入力!E110,1,0),"")</f>
        <v/>
      </c>
      <c r="F110" s="398" t="str">
        <f>IF(AND(②解答入力!$D110&lt;&gt;"",②解答入力!F110&lt;&gt;""),IF(②解答入力!$D110=②解答入力!F110,1,0),"")</f>
        <v/>
      </c>
      <c r="G110" s="398" t="str">
        <f>IF(AND(②解答入力!$D110&lt;&gt;"",②解答入力!G110&lt;&gt;""),IF(②解答入力!$D110=②解答入力!G110,1,0),"")</f>
        <v/>
      </c>
      <c r="H110" s="398" t="str">
        <f>IF(AND(②解答入力!$D110&lt;&gt;"",②解答入力!H110&lt;&gt;""),IF(②解答入力!$D110=②解答入力!H110,1,0),"")</f>
        <v/>
      </c>
      <c r="I110" s="398" t="str">
        <f>IF(AND(②解答入力!$D110&lt;&gt;"",②解答入力!I110&lt;&gt;""),IF(②解答入力!$D110=②解答入力!I110,1,0),"")</f>
        <v/>
      </c>
      <c r="J110" s="398" t="str">
        <f>IF(AND(②解答入力!$D110&lt;&gt;"",②解答入力!J110&lt;&gt;""),IF(②解答入力!$D110=②解答入力!J110,1,0),"")</f>
        <v/>
      </c>
      <c r="K110" s="398" t="str">
        <f>IF(AND(②解答入力!$D110&lt;&gt;"",②解答入力!K110&lt;&gt;""),IF(②解答入力!$D110=②解答入力!K110,1,0),"")</f>
        <v/>
      </c>
      <c r="L110" s="398" t="str">
        <f>IF(AND(②解答入力!$D110&lt;&gt;"",②解答入力!L110&lt;&gt;""),IF(②解答入力!$D110=②解答入力!L110,1,0),"")</f>
        <v/>
      </c>
      <c r="M110" s="398" t="str">
        <f>IF(AND(②解答入力!$D110&lt;&gt;"",②解答入力!M110&lt;&gt;""),IF(②解答入力!$D110=②解答入力!M110,1,0),"")</f>
        <v/>
      </c>
      <c r="N110" s="398" t="str">
        <f>IF(AND(②解答入力!$D110&lt;&gt;"",②解答入力!N110&lt;&gt;""),IF(②解答入力!$D110=②解答入力!N110,1,0),"")</f>
        <v/>
      </c>
      <c r="O110" s="398" t="str">
        <f>IF(AND(②解答入力!$D110&lt;&gt;"",②解答入力!O110&lt;&gt;""),IF(②解答入力!$D110=②解答入力!O110,1,0),"")</f>
        <v/>
      </c>
      <c r="P110" s="398" t="str">
        <f>IF(AND(②解答入力!$D110&lt;&gt;"",②解答入力!P110&lt;&gt;""),IF(②解答入力!$D110=②解答入力!P110,1,0),"")</f>
        <v/>
      </c>
      <c r="Q110" s="398" t="str">
        <f>IF(AND(②解答入力!$D110&lt;&gt;"",②解答入力!Q110&lt;&gt;""),IF(②解答入力!$D110=②解答入力!Q110,1,0),"")</f>
        <v/>
      </c>
      <c r="R110" s="398" t="str">
        <f>IF(AND(②解答入力!$D110&lt;&gt;"",②解答入力!R110&lt;&gt;""),IF(②解答入力!$D110=②解答入力!R110,1,0),"")</f>
        <v/>
      </c>
      <c r="S110" s="398" t="str">
        <f>IF(AND(②解答入力!$D110&lt;&gt;"",②解答入力!S110&lt;&gt;""),IF(②解答入力!$D110=②解答入力!S110,1,0),"")</f>
        <v/>
      </c>
      <c r="T110" s="398" t="str">
        <f>IF(AND(②解答入力!$D110&lt;&gt;"",②解答入力!T110&lt;&gt;""),IF(②解答入力!$D110=②解答入力!T110,1,0),"")</f>
        <v/>
      </c>
      <c r="U110" s="398" t="str">
        <f>IF(AND(②解答入力!$D110&lt;&gt;"",②解答入力!U110&lt;&gt;""),IF(②解答入力!$D110=②解答入力!U110,1,0),"")</f>
        <v/>
      </c>
      <c r="V110" s="398" t="str">
        <f>IF(AND(②解答入力!$D110&lt;&gt;"",②解答入力!V110&lt;&gt;""),IF(②解答入力!$D110=②解答入力!V110,1,0),"")</f>
        <v/>
      </c>
      <c r="W110" s="398" t="str">
        <f>IF(AND(②解答入力!$D110&lt;&gt;"",②解答入力!W110&lt;&gt;""),IF(②解答入力!$D110=②解答入力!W110,1,0),"")</f>
        <v/>
      </c>
      <c r="X110" s="398" t="str">
        <f>IF(AND(②解答入力!$D110&lt;&gt;"",②解答入力!X110&lt;&gt;""),IF(②解答入力!$D110=②解答入力!X110,1,0),"")</f>
        <v/>
      </c>
      <c r="Y110" s="398" t="str">
        <f>IF(AND(②解答入力!$D110&lt;&gt;"",②解答入力!Y110&lt;&gt;""),IF(②解答入力!$D110=②解答入力!Y110,1,0),"")</f>
        <v/>
      </c>
      <c r="Z110" s="398" t="str">
        <f>IF(AND(②解答入力!$D110&lt;&gt;"",②解答入力!Z110&lt;&gt;""),IF(②解答入力!$D110=②解答入力!Z110,1,0),"")</f>
        <v/>
      </c>
      <c r="AA110" s="398" t="str">
        <f>IF(AND(②解答入力!$D110&lt;&gt;"",②解答入力!AA110&lt;&gt;""),IF(②解答入力!$D110=②解答入力!AA110,1,0),"")</f>
        <v/>
      </c>
      <c r="AB110" s="398" t="str">
        <f>IF(AND(②解答入力!$D110&lt;&gt;"",②解答入力!AB110&lt;&gt;""),IF(②解答入力!$D110=②解答入力!AB110,1,0),"")</f>
        <v/>
      </c>
      <c r="AC110" s="398" t="str">
        <f>IF(AND(②解答入力!$D110&lt;&gt;"",②解答入力!AC110&lt;&gt;""),IF(②解答入力!$D110=②解答入力!AC110,1,0),"")</f>
        <v/>
      </c>
      <c r="AD110" s="398" t="str">
        <f>IF(AND(②解答入力!$D110&lt;&gt;"",②解答入力!AD110&lt;&gt;""),IF(②解答入力!$D110=②解答入力!AD110,1,0),"")</f>
        <v/>
      </c>
      <c r="AE110" s="398" t="str">
        <f>IF(AND(②解答入力!$D110&lt;&gt;"",②解答入力!AE110&lt;&gt;""),IF(②解答入力!$D110=②解答入力!AE110,1,0),"")</f>
        <v/>
      </c>
      <c r="AF110" s="398" t="str">
        <f>IF(AND(②解答入力!$D110&lt;&gt;"",②解答入力!AF110&lt;&gt;""),IF(②解答入力!$D110=②解答入力!AF110,1,0),"")</f>
        <v/>
      </c>
      <c r="AG110" s="398" t="str">
        <f>IF(AND(②解答入力!$D110&lt;&gt;"",②解答入力!AG110&lt;&gt;""),IF(②解答入力!$D110=②解答入力!AG110,1,0),"")</f>
        <v/>
      </c>
      <c r="AH110" s="398" t="str">
        <f>IF(AND(②解答入力!$D110&lt;&gt;"",②解答入力!AH110&lt;&gt;""),IF(②解答入力!$D110=②解答入力!AH110,1,0),"")</f>
        <v/>
      </c>
      <c r="AI110" s="398" t="str">
        <f>IF(AND(②解答入力!$D110&lt;&gt;"",②解答入力!AI110&lt;&gt;""),IF(②解答入力!$D110=②解答入力!AI110,1,0),"")</f>
        <v/>
      </c>
      <c r="AJ110" s="398" t="str">
        <f>IF(AND(②解答入力!$D110&lt;&gt;"",②解答入力!AJ110&lt;&gt;""),IF(②解答入力!$D110=②解答入力!AJ110,1,0),"")</f>
        <v/>
      </c>
      <c r="AK110" s="398" t="str">
        <f>IF(AND(②解答入力!$D110&lt;&gt;"",②解答入力!AK110&lt;&gt;""),IF(②解答入力!$D110=②解答入力!AK110,1,0),"")</f>
        <v/>
      </c>
      <c r="AL110" s="398" t="str">
        <f>IF(AND(②解答入力!$D110&lt;&gt;"",②解答入力!AL110&lt;&gt;""),IF(②解答入力!$D110=②解答入力!AL110,1,0),"")</f>
        <v/>
      </c>
      <c r="AM110" s="398" t="str">
        <f>IF(AND(②解答入力!$D110&lt;&gt;"",②解答入力!AM110&lt;&gt;""),IF(②解答入力!$D110=②解答入力!AM110,1,0),"")</f>
        <v/>
      </c>
      <c r="AN110" s="398" t="str">
        <f>IF(AND(②解答入力!$D110&lt;&gt;"",②解答入力!AN110&lt;&gt;""),IF(②解答入力!$D110=②解答入力!AN110,1,0),"")</f>
        <v/>
      </c>
      <c r="AO110" s="398" t="str">
        <f>IF(AND(②解答入力!$D110&lt;&gt;"",②解答入力!AO110&lt;&gt;""),IF(②解答入力!$D110=②解答入力!AO110,1,0),"")</f>
        <v/>
      </c>
      <c r="AP110" s="398" t="str">
        <f>IF(AND(②解答入力!$D110&lt;&gt;"",②解答入力!AP110&lt;&gt;""),IF(②解答入力!$D110=②解答入力!AP110,1,0),"")</f>
        <v/>
      </c>
      <c r="AQ110" s="398" t="str">
        <f>IF(AND(②解答入力!$D110&lt;&gt;"",②解答入力!AQ110&lt;&gt;""),IF(②解答入力!$D110=②解答入力!AQ110,1,0),"")</f>
        <v/>
      </c>
      <c r="AR110" s="408" t="str">
        <f>IF(AND(②解答入力!$D110&lt;&gt;"",②解答入力!AR110&lt;&gt;""),IF(②解答入力!$D110=②解答入力!AR110,1,0),"")</f>
        <v/>
      </c>
    </row>
    <row r="111" spans="1:44" ht="14.25" thickBot="1">
      <c r="A111" s="482"/>
      <c r="B111" s="778"/>
      <c r="C111" s="106">
        <v>105</v>
      </c>
      <c r="D111" s="365"/>
      <c r="E111" s="399" t="str">
        <f>IF(AND(②解答入力!$D111&lt;&gt;"",②解答入力!E111&lt;&gt;""),IF(②解答入力!$D111=②解答入力!E111,1,0),"")</f>
        <v/>
      </c>
      <c r="F111" s="400" t="str">
        <f>IF(AND(②解答入力!$D111&lt;&gt;"",②解答入力!F111&lt;&gt;""),IF(②解答入力!$D111=②解答入力!F111,1,0),"")</f>
        <v/>
      </c>
      <c r="G111" s="400" t="str">
        <f>IF(AND(②解答入力!$D111&lt;&gt;"",②解答入力!G111&lt;&gt;""),IF(②解答入力!$D111=②解答入力!G111,1,0),"")</f>
        <v/>
      </c>
      <c r="H111" s="400" t="str">
        <f>IF(AND(②解答入力!$D111&lt;&gt;"",②解答入力!H111&lt;&gt;""),IF(②解答入力!$D111=②解答入力!H111,1,0),"")</f>
        <v/>
      </c>
      <c r="I111" s="400" t="str">
        <f>IF(AND(②解答入力!$D111&lt;&gt;"",②解答入力!I111&lt;&gt;""),IF(②解答入力!$D111=②解答入力!I111,1,0),"")</f>
        <v/>
      </c>
      <c r="J111" s="400" t="str">
        <f>IF(AND(②解答入力!$D111&lt;&gt;"",②解答入力!J111&lt;&gt;""),IF(②解答入力!$D111=②解答入力!J111,1,0),"")</f>
        <v/>
      </c>
      <c r="K111" s="400" t="str">
        <f>IF(AND(②解答入力!$D111&lt;&gt;"",②解答入力!K111&lt;&gt;""),IF(②解答入力!$D111=②解答入力!K111,1,0),"")</f>
        <v/>
      </c>
      <c r="L111" s="400" t="str">
        <f>IF(AND(②解答入力!$D111&lt;&gt;"",②解答入力!L111&lt;&gt;""),IF(②解答入力!$D111=②解答入力!L111,1,0),"")</f>
        <v/>
      </c>
      <c r="M111" s="400" t="str">
        <f>IF(AND(②解答入力!$D111&lt;&gt;"",②解答入力!M111&lt;&gt;""),IF(②解答入力!$D111=②解答入力!M111,1,0),"")</f>
        <v/>
      </c>
      <c r="N111" s="400" t="str">
        <f>IF(AND(②解答入力!$D111&lt;&gt;"",②解答入力!N111&lt;&gt;""),IF(②解答入力!$D111=②解答入力!N111,1,0),"")</f>
        <v/>
      </c>
      <c r="O111" s="400" t="str">
        <f>IF(AND(②解答入力!$D111&lt;&gt;"",②解答入力!O111&lt;&gt;""),IF(②解答入力!$D111=②解答入力!O111,1,0),"")</f>
        <v/>
      </c>
      <c r="P111" s="400" t="str">
        <f>IF(AND(②解答入力!$D111&lt;&gt;"",②解答入力!P111&lt;&gt;""),IF(②解答入力!$D111=②解答入力!P111,1,0),"")</f>
        <v/>
      </c>
      <c r="Q111" s="400" t="str">
        <f>IF(AND(②解答入力!$D111&lt;&gt;"",②解答入力!Q111&lt;&gt;""),IF(②解答入力!$D111=②解答入力!Q111,1,0),"")</f>
        <v/>
      </c>
      <c r="R111" s="400" t="str">
        <f>IF(AND(②解答入力!$D111&lt;&gt;"",②解答入力!R111&lt;&gt;""),IF(②解答入力!$D111=②解答入力!R111,1,0),"")</f>
        <v/>
      </c>
      <c r="S111" s="400" t="str">
        <f>IF(AND(②解答入力!$D111&lt;&gt;"",②解答入力!S111&lt;&gt;""),IF(②解答入力!$D111=②解答入力!S111,1,0),"")</f>
        <v/>
      </c>
      <c r="T111" s="400" t="str">
        <f>IF(AND(②解答入力!$D111&lt;&gt;"",②解答入力!T111&lt;&gt;""),IF(②解答入力!$D111=②解答入力!T111,1,0),"")</f>
        <v/>
      </c>
      <c r="U111" s="400" t="str">
        <f>IF(AND(②解答入力!$D111&lt;&gt;"",②解答入力!U111&lt;&gt;""),IF(②解答入力!$D111=②解答入力!U111,1,0),"")</f>
        <v/>
      </c>
      <c r="V111" s="400" t="str">
        <f>IF(AND(②解答入力!$D111&lt;&gt;"",②解答入力!V111&lt;&gt;""),IF(②解答入力!$D111=②解答入力!V111,1,0),"")</f>
        <v/>
      </c>
      <c r="W111" s="400" t="str">
        <f>IF(AND(②解答入力!$D111&lt;&gt;"",②解答入力!W111&lt;&gt;""),IF(②解答入力!$D111=②解答入力!W111,1,0),"")</f>
        <v/>
      </c>
      <c r="X111" s="400" t="str">
        <f>IF(AND(②解答入力!$D111&lt;&gt;"",②解答入力!X111&lt;&gt;""),IF(②解答入力!$D111=②解答入力!X111,1,0),"")</f>
        <v/>
      </c>
      <c r="Y111" s="400" t="str">
        <f>IF(AND(②解答入力!$D111&lt;&gt;"",②解答入力!Y111&lt;&gt;""),IF(②解答入力!$D111=②解答入力!Y111,1,0),"")</f>
        <v/>
      </c>
      <c r="Z111" s="400" t="str">
        <f>IF(AND(②解答入力!$D111&lt;&gt;"",②解答入力!Z111&lt;&gt;""),IF(②解答入力!$D111=②解答入力!Z111,1,0),"")</f>
        <v/>
      </c>
      <c r="AA111" s="400" t="str">
        <f>IF(AND(②解答入力!$D111&lt;&gt;"",②解答入力!AA111&lt;&gt;""),IF(②解答入力!$D111=②解答入力!AA111,1,0),"")</f>
        <v/>
      </c>
      <c r="AB111" s="400" t="str">
        <f>IF(AND(②解答入力!$D111&lt;&gt;"",②解答入力!AB111&lt;&gt;""),IF(②解答入力!$D111=②解答入力!AB111,1,0),"")</f>
        <v/>
      </c>
      <c r="AC111" s="400" t="str">
        <f>IF(AND(②解答入力!$D111&lt;&gt;"",②解答入力!AC111&lt;&gt;""),IF(②解答入力!$D111=②解答入力!AC111,1,0),"")</f>
        <v/>
      </c>
      <c r="AD111" s="400" t="str">
        <f>IF(AND(②解答入力!$D111&lt;&gt;"",②解答入力!AD111&lt;&gt;""),IF(②解答入力!$D111=②解答入力!AD111,1,0),"")</f>
        <v/>
      </c>
      <c r="AE111" s="400" t="str">
        <f>IF(AND(②解答入力!$D111&lt;&gt;"",②解答入力!AE111&lt;&gt;""),IF(②解答入力!$D111=②解答入力!AE111,1,0),"")</f>
        <v/>
      </c>
      <c r="AF111" s="400" t="str">
        <f>IF(AND(②解答入力!$D111&lt;&gt;"",②解答入力!AF111&lt;&gt;""),IF(②解答入力!$D111=②解答入力!AF111,1,0),"")</f>
        <v/>
      </c>
      <c r="AG111" s="400" t="str">
        <f>IF(AND(②解答入力!$D111&lt;&gt;"",②解答入力!AG111&lt;&gt;""),IF(②解答入力!$D111=②解答入力!AG111,1,0),"")</f>
        <v/>
      </c>
      <c r="AH111" s="400" t="str">
        <f>IF(AND(②解答入力!$D111&lt;&gt;"",②解答入力!AH111&lt;&gt;""),IF(②解答入力!$D111=②解答入力!AH111,1,0),"")</f>
        <v/>
      </c>
      <c r="AI111" s="400" t="str">
        <f>IF(AND(②解答入力!$D111&lt;&gt;"",②解答入力!AI111&lt;&gt;""),IF(②解答入力!$D111=②解答入力!AI111,1,0),"")</f>
        <v/>
      </c>
      <c r="AJ111" s="400" t="str">
        <f>IF(AND(②解答入力!$D111&lt;&gt;"",②解答入力!AJ111&lt;&gt;""),IF(②解答入力!$D111=②解答入力!AJ111,1,0),"")</f>
        <v/>
      </c>
      <c r="AK111" s="400" t="str">
        <f>IF(AND(②解答入力!$D111&lt;&gt;"",②解答入力!AK111&lt;&gt;""),IF(②解答入力!$D111=②解答入力!AK111,1,0),"")</f>
        <v/>
      </c>
      <c r="AL111" s="400" t="str">
        <f>IF(AND(②解答入力!$D111&lt;&gt;"",②解答入力!AL111&lt;&gt;""),IF(②解答入力!$D111=②解答入力!AL111,1,0),"")</f>
        <v/>
      </c>
      <c r="AM111" s="400" t="str">
        <f>IF(AND(②解答入力!$D111&lt;&gt;"",②解答入力!AM111&lt;&gt;""),IF(②解答入力!$D111=②解答入力!AM111,1,0),"")</f>
        <v/>
      </c>
      <c r="AN111" s="400" t="str">
        <f>IF(AND(②解答入力!$D111&lt;&gt;"",②解答入力!AN111&lt;&gt;""),IF(②解答入力!$D111=②解答入力!AN111,1,0),"")</f>
        <v/>
      </c>
      <c r="AO111" s="400" t="str">
        <f>IF(AND(②解答入力!$D111&lt;&gt;"",②解答入力!AO111&lt;&gt;""),IF(②解答入力!$D111=②解答入力!AO111,1,0),"")</f>
        <v/>
      </c>
      <c r="AP111" s="400" t="str">
        <f>IF(AND(②解答入力!$D111&lt;&gt;"",②解答入力!AP111&lt;&gt;""),IF(②解答入力!$D111=②解答入力!AP111,1,0),"")</f>
        <v/>
      </c>
      <c r="AQ111" s="400" t="str">
        <f>IF(AND(②解答入力!$D111&lt;&gt;"",②解答入力!AQ111&lt;&gt;""),IF(②解答入力!$D111=②解答入力!AQ111,1,0),"")</f>
        <v/>
      </c>
      <c r="AR111" s="407" t="str">
        <f>IF(AND(②解答入力!$D111&lt;&gt;"",②解答入力!AR111&lt;&gt;""),IF(②解答入力!$D111=②解答入力!AR111,1,0),"")</f>
        <v/>
      </c>
    </row>
    <row r="112" spans="1:44" ht="13.5" customHeight="1">
      <c r="A112" s="482"/>
      <c r="B112" s="776" t="s">
        <v>67</v>
      </c>
      <c r="C112" s="114">
        <v>106</v>
      </c>
      <c r="D112" s="366"/>
      <c r="E112" s="395" t="str">
        <f>IF(AND(②解答入力!$D112&lt;&gt;"",②解答入力!E112&lt;&gt;""),IF(②解答入力!$D112=②解答入力!E112,1,0),"")</f>
        <v/>
      </c>
      <c r="F112" s="396" t="str">
        <f>IF(AND(②解答入力!$D112&lt;&gt;"",②解答入力!F112&lt;&gt;""),IF(②解答入力!$D112=②解答入力!F112,1,0),"")</f>
        <v/>
      </c>
      <c r="G112" s="396" t="str">
        <f>IF(AND(②解答入力!$D112&lt;&gt;"",②解答入力!G112&lt;&gt;""),IF(②解答入力!$D112=②解答入力!G112,1,0),"")</f>
        <v/>
      </c>
      <c r="H112" s="396" t="str">
        <f>IF(AND(②解答入力!$D112&lt;&gt;"",②解答入力!H112&lt;&gt;""),IF(②解答入力!$D112=②解答入力!H112,1,0),"")</f>
        <v/>
      </c>
      <c r="I112" s="396" t="str">
        <f>IF(AND(②解答入力!$D112&lt;&gt;"",②解答入力!I112&lt;&gt;""),IF(②解答入力!$D112=②解答入力!I112,1,0),"")</f>
        <v/>
      </c>
      <c r="J112" s="396" t="str">
        <f>IF(AND(②解答入力!$D112&lt;&gt;"",②解答入力!J112&lt;&gt;""),IF(②解答入力!$D112=②解答入力!J112,1,0),"")</f>
        <v/>
      </c>
      <c r="K112" s="396" t="str">
        <f>IF(AND(②解答入力!$D112&lt;&gt;"",②解答入力!K112&lt;&gt;""),IF(②解答入力!$D112=②解答入力!K112,1,0),"")</f>
        <v/>
      </c>
      <c r="L112" s="396" t="str">
        <f>IF(AND(②解答入力!$D112&lt;&gt;"",②解答入力!L112&lt;&gt;""),IF(②解答入力!$D112=②解答入力!L112,1,0),"")</f>
        <v/>
      </c>
      <c r="M112" s="396" t="str">
        <f>IF(AND(②解答入力!$D112&lt;&gt;"",②解答入力!M112&lt;&gt;""),IF(②解答入力!$D112=②解答入力!M112,1,0),"")</f>
        <v/>
      </c>
      <c r="N112" s="396" t="str">
        <f>IF(AND(②解答入力!$D112&lt;&gt;"",②解答入力!N112&lt;&gt;""),IF(②解答入力!$D112=②解答入力!N112,1,0),"")</f>
        <v/>
      </c>
      <c r="O112" s="396" t="str">
        <f>IF(AND(②解答入力!$D112&lt;&gt;"",②解答入力!O112&lt;&gt;""),IF(②解答入力!$D112=②解答入力!O112,1,0),"")</f>
        <v/>
      </c>
      <c r="P112" s="396" t="str">
        <f>IF(AND(②解答入力!$D112&lt;&gt;"",②解答入力!P112&lt;&gt;""),IF(②解答入力!$D112=②解答入力!P112,1,0),"")</f>
        <v/>
      </c>
      <c r="Q112" s="396" t="str">
        <f>IF(AND(②解答入力!$D112&lt;&gt;"",②解答入力!Q112&lt;&gt;""),IF(②解答入力!$D112=②解答入力!Q112,1,0),"")</f>
        <v/>
      </c>
      <c r="R112" s="396" t="str">
        <f>IF(AND(②解答入力!$D112&lt;&gt;"",②解答入力!R112&lt;&gt;""),IF(②解答入力!$D112=②解答入力!R112,1,0),"")</f>
        <v/>
      </c>
      <c r="S112" s="396" t="str">
        <f>IF(AND(②解答入力!$D112&lt;&gt;"",②解答入力!S112&lt;&gt;""),IF(②解答入力!$D112=②解答入力!S112,1,0),"")</f>
        <v/>
      </c>
      <c r="T112" s="396" t="str">
        <f>IF(AND(②解答入力!$D112&lt;&gt;"",②解答入力!T112&lt;&gt;""),IF(②解答入力!$D112=②解答入力!T112,1,0),"")</f>
        <v/>
      </c>
      <c r="U112" s="396" t="str">
        <f>IF(AND(②解答入力!$D112&lt;&gt;"",②解答入力!U112&lt;&gt;""),IF(②解答入力!$D112=②解答入力!U112,1,0),"")</f>
        <v/>
      </c>
      <c r="V112" s="396" t="str">
        <f>IF(AND(②解答入力!$D112&lt;&gt;"",②解答入力!V112&lt;&gt;""),IF(②解答入力!$D112=②解答入力!V112,1,0),"")</f>
        <v/>
      </c>
      <c r="W112" s="396" t="str">
        <f>IF(AND(②解答入力!$D112&lt;&gt;"",②解答入力!W112&lt;&gt;""),IF(②解答入力!$D112=②解答入力!W112,1,0),"")</f>
        <v/>
      </c>
      <c r="X112" s="396" t="str">
        <f>IF(AND(②解答入力!$D112&lt;&gt;"",②解答入力!X112&lt;&gt;""),IF(②解答入力!$D112=②解答入力!X112,1,0),"")</f>
        <v/>
      </c>
      <c r="Y112" s="396" t="str">
        <f>IF(AND(②解答入力!$D112&lt;&gt;"",②解答入力!Y112&lt;&gt;""),IF(②解答入力!$D112=②解答入力!Y112,1,0),"")</f>
        <v/>
      </c>
      <c r="Z112" s="396" t="str">
        <f>IF(AND(②解答入力!$D112&lt;&gt;"",②解答入力!Z112&lt;&gt;""),IF(②解答入力!$D112=②解答入力!Z112,1,0),"")</f>
        <v/>
      </c>
      <c r="AA112" s="396" t="str">
        <f>IF(AND(②解答入力!$D112&lt;&gt;"",②解答入力!AA112&lt;&gt;""),IF(②解答入力!$D112=②解答入力!AA112,1,0),"")</f>
        <v/>
      </c>
      <c r="AB112" s="396" t="str">
        <f>IF(AND(②解答入力!$D112&lt;&gt;"",②解答入力!AB112&lt;&gt;""),IF(②解答入力!$D112=②解答入力!AB112,1,0),"")</f>
        <v/>
      </c>
      <c r="AC112" s="396" t="str">
        <f>IF(AND(②解答入力!$D112&lt;&gt;"",②解答入力!AC112&lt;&gt;""),IF(②解答入力!$D112=②解答入力!AC112,1,0),"")</f>
        <v/>
      </c>
      <c r="AD112" s="396" t="str">
        <f>IF(AND(②解答入力!$D112&lt;&gt;"",②解答入力!AD112&lt;&gt;""),IF(②解答入力!$D112=②解答入力!AD112,1,0),"")</f>
        <v/>
      </c>
      <c r="AE112" s="396" t="str">
        <f>IF(AND(②解答入力!$D112&lt;&gt;"",②解答入力!AE112&lt;&gt;""),IF(②解答入力!$D112=②解答入力!AE112,1,0),"")</f>
        <v/>
      </c>
      <c r="AF112" s="396" t="str">
        <f>IF(AND(②解答入力!$D112&lt;&gt;"",②解答入力!AF112&lt;&gt;""),IF(②解答入力!$D112=②解答入力!AF112,1,0),"")</f>
        <v/>
      </c>
      <c r="AG112" s="396" t="str">
        <f>IF(AND(②解答入力!$D112&lt;&gt;"",②解答入力!AG112&lt;&gt;""),IF(②解答入力!$D112=②解答入力!AG112,1,0),"")</f>
        <v/>
      </c>
      <c r="AH112" s="396" t="str">
        <f>IF(AND(②解答入力!$D112&lt;&gt;"",②解答入力!AH112&lt;&gt;""),IF(②解答入力!$D112=②解答入力!AH112,1,0),"")</f>
        <v/>
      </c>
      <c r="AI112" s="396" t="str">
        <f>IF(AND(②解答入力!$D112&lt;&gt;"",②解答入力!AI112&lt;&gt;""),IF(②解答入力!$D112=②解答入力!AI112,1,0),"")</f>
        <v/>
      </c>
      <c r="AJ112" s="396" t="str">
        <f>IF(AND(②解答入力!$D112&lt;&gt;"",②解答入力!AJ112&lt;&gt;""),IF(②解答入力!$D112=②解答入力!AJ112,1,0),"")</f>
        <v/>
      </c>
      <c r="AK112" s="396" t="str">
        <f>IF(AND(②解答入力!$D112&lt;&gt;"",②解答入力!AK112&lt;&gt;""),IF(②解答入力!$D112=②解答入力!AK112,1,0),"")</f>
        <v/>
      </c>
      <c r="AL112" s="396" t="str">
        <f>IF(AND(②解答入力!$D112&lt;&gt;"",②解答入力!AL112&lt;&gt;""),IF(②解答入力!$D112=②解答入力!AL112,1,0),"")</f>
        <v/>
      </c>
      <c r="AM112" s="396" t="str">
        <f>IF(AND(②解答入力!$D112&lt;&gt;"",②解答入力!AM112&lt;&gt;""),IF(②解答入力!$D112=②解答入力!AM112,1,0),"")</f>
        <v/>
      </c>
      <c r="AN112" s="396" t="str">
        <f>IF(AND(②解答入力!$D112&lt;&gt;"",②解答入力!AN112&lt;&gt;""),IF(②解答入力!$D112=②解答入力!AN112,1,0),"")</f>
        <v/>
      </c>
      <c r="AO112" s="396" t="str">
        <f>IF(AND(②解答入力!$D112&lt;&gt;"",②解答入力!AO112&lt;&gt;""),IF(②解答入力!$D112=②解答入力!AO112,1,0),"")</f>
        <v/>
      </c>
      <c r="AP112" s="396" t="str">
        <f>IF(AND(②解答入力!$D112&lt;&gt;"",②解答入力!AP112&lt;&gt;""),IF(②解答入力!$D112=②解答入力!AP112,1,0),"")</f>
        <v/>
      </c>
      <c r="AQ112" s="396" t="str">
        <f>IF(AND(②解答入力!$D112&lt;&gt;"",②解答入力!AQ112&lt;&gt;""),IF(②解答入力!$D112=②解答入力!AQ112,1,0),"")</f>
        <v/>
      </c>
      <c r="AR112" s="406" t="str">
        <f>IF(AND(②解答入力!$D112&lt;&gt;"",②解答入力!AR112&lt;&gt;""),IF(②解答入力!$D112=②解答入力!AR112,1,0),"")</f>
        <v/>
      </c>
    </row>
    <row r="113" spans="1:44">
      <c r="A113" s="482"/>
      <c r="B113" s="777"/>
      <c r="C113" s="103">
        <v>107</v>
      </c>
      <c r="D113" s="367"/>
      <c r="E113" s="397" t="str">
        <f>IF(AND(②解答入力!$D113&lt;&gt;"",②解答入力!E113&lt;&gt;""),IF(②解答入力!$D113=②解答入力!E113,1,0),"")</f>
        <v/>
      </c>
      <c r="F113" s="398" t="str">
        <f>IF(AND(②解答入力!$D113&lt;&gt;"",②解答入力!F113&lt;&gt;""),IF(②解答入力!$D113=②解答入力!F113,1,0),"")</f>
        <v/>
      </c>
      <c r="G113" s="398" t="str">
        <f>IF(AND(②解答入力!$D113&lt;&gt;"",②解答入力!G113&lt;&gt;""),IF(②解答入力!$D113=②解答入力!G113,1,0),"")</f>
        <v/>
      </c>
      <c r="H113" s="398" t="str">
        <f>IF(AND(②解答入力!$D113&lt;&gt;"",②解答入力!H113&lt;&gt;""),IF(②解答入力!$D113=②解答入力!H113,1,0),"")</f>
        <v/>
      </c>
      <c r="I113" s="398" t="str">
        <f>IF(AND(②解答入力!$D113&lt;&gt;"",②解答入力!I113&lt;&gt;""),IF(②解答入力!$D113=②解答入力!I113,1,0),"")</f>
        <v/>
      </c>
      <c r="J113" s="398" t="str">
        <f>IF(AND(②解答入力!$D113&lt;&gt;"",②解答入力!J113&lt;&gt;""),IF(②解答入力!$D113=②解答入力!J113,1,0),"")</f>
        <v/>
      </c>
      <c r="K113" s="398" t="str">
        <f>IF(AND(②解答入力!$D113&lt;&gt;"",②解答入力!K113&lt;&gt;""),IF(②解答入力!$D113=②解答入力!K113,1,0),"")</f>
        <v/>
      </c>
      <c r="L113" s="398" t="str">
        <f>IF(AND(②解答入力!$D113&lt;&gt;"",②解答入力!L113&lt;&gt;""),IF(②解答入力!$D113=②解答入力!L113,1,0),"")</f>
        <v/>
      </c>
      <c r="M113" s="398" t="str">
        <f>IF(AND(②解答入力!$D113&lt;&gt;"",②解答入力!M113&lt;&gt;""),IF(②解答入力!$D113=②解答入力!M113,1,0),"")</f>
        <v/>
      </c>
      <c r="N113" s="398" t="str">
        <f>IF(AND(②解答入力!$D113&lt;&gt;"",②解答入力!N113&lt;&gt;""),IF(②解答入力!$D113=②解答入力!N113,1,0),"")</f>
        <v/>
      </c>
      <c r="O113" s="398" t="str">
        <f>IF(AND(②解答入力!$D113&lt;&gt;"",②解答入力!O113&lt;&gt;""),IF(②解答入力!$D113=②解答入力!O113,1,0),"")</f>
        <v/>
      </c>
      <c r="P113" s="398" t="str">
        <f>IF(AND(②解答入力!$D113&lt;&gt;"",②解答入力!P113&lt;&gt;""),IF(②解答入力!$D113=②解答入力!P113,1,0),"")</f>
        <v/>
      </c>
      <c r="Q113" s="398" t="str">
        <f>IF(AND(②解答入力!$D113&lt;&gt;"",②解答入力!Q113&lt;&gt;""),IF(②解答入力!$D113=②解答入力!Q113,1,0),"")</f>
        <v/>
      </c>
      <c r="R113" s="398" t="str">
        <f>IF(AND(②解答入力!$D113&lt;&gt;"",②解答入力!R113&lt;&gt;""),IF(②解答入力!$D113=②解答入力!R113,1,0),"")</f>
        <v/>
      </c>
      <c r="S113" s="398" t="str">
        <f>IF(AND(②解答入力!$D113&lt;&gt;"",②解答入力!S113&lt;&gt;""),IF(②解答入力!$D113=②解答入力!S113,1,0),"")</f>
        <v/>
      </c>
      <c r="T113" s="398" t="str">
        <f>IF(AND(②解答入力!$D113&lt;&gt;"",②解答入力!T113&lt;&gt;""),IF(②解答入力!$D113=②解答入力!T113,1,0),"")</f>
        <v/>
      </c>
      <c r="U113" s="398" t="str">
        <f>IF(AND(②解答入力!$D113&lt;&gt;"",②解答入力!U113&lt;&gt;""),IF(②解答入力!$D113=②解答入力!U113,1,0),"")</f>
        <v/>
      </c>
      <c r="V113" s="398" t="str">
        <f>IF(AND(②解答入力!$D113&lt;&gt;"",②解答入力!V113&lt;&gt;""),IF(②解答入力!$D113=②解答入力!V113,1,0),"")</f>
        <v/>
      </c>
      <c r="W113" s="398" t="str">
        <f>IF(AND(②解答入力!$D113&lt;&gt;"",②解答入力!W113&lt;&gt;""),IF(②解答入力!$D113=②解答入力!W113,1,0),"")</f>
        <v/>
      </c>
      <c r="X113" s="398" t="str">
        <f>IF(AND(②解答入力!$D113&lt;&gt;"",②解答入力!X113&lt;&gt;""),IF(②解答入力!$D113=②解答入力!X113,1,0),"")</f>
        <v/>
      </c>
      <c r="Y113" s="398" t="str">
        <f>IF(AND(②解答入力!$D113&lt;&gt;"",②解答入力!Y113&lt;&gt;""),IF(②解答入力!$D113=②解答入力!Y113,1,0),"")</f>
        <v/>
      </c>
      <c r="Z113" s="398" t="str">
        <f>IF(AND(②解答入力!$D113&lt;&gt;"",②解答入力!Z113&lt;&gt;""),IF(②解答入力!$D113=②解答入力!Z113,1,0),"")</f>
        <v/>
      </c>
      <c r="AA113" s="398" t="str">
        <f>IF(AND(②解答入力!$D113&lt;&gt;"",②解答入力!AA113&lt;&gt;""),IF(②解答入力!$D113=②解答入力!AA113,1,0),"")</f>
        <v/>
      </c>
      <c r="AB113" s="398" t="str">
        <f>IF(AND(②解答入力!$D113&lt;&gt;"",②解答入力!AB113&lt;&gt;""),IF(②解答入力!$D113=②解答入力!AB113,1,0),"")</f>
        <v/>
      </c>
      <c r="AC113" s="398" t="str">
        <f>IF(AND(②解答入力!$D113&lt;&gt;"",②解答入力!AC113&lt;&gt;""),IF(②解答入力!$D113=②解答入力!AC113,1,0),"")</f>
        <v/>
      </c>
      <c r="AD113" s="398" t="str">
        <f>IF(AND(②解答入力!$D113&lt;&gt;"",②解答入力!AD113&lt;&gt;""),IF(②解答入力!$D113=②解答入力!AD113,1,0),"")</f>
        <v/>
      </c>
      <c r="AE113" s="398" t="str">
        <f>IF(AND(②解答入力!$D113&lt;&gt;"",②解答入力!AE113&lt;&gt;""),IF(②解答入力!$D113=②解答入力!AE113,1,0),"")</f>
        <v/>
      </c>
      <c r="AF113" s="398" t="str">
        <f>IF(AND(②解答入力!$D113&lt;&gt;"",②解答入力!AF113&lt;&gt;""),IF(②解答入力!$D113=②解答入力!AF113,1,0),"")</f>
        <v/>
      </c>
      <c r="AG113" s="398" t="str">
        <f>IF(AND(②解答入力!$D113&lt;&gt;"",②解答入力!AG113&lt;&gt;""),IF(②解答入力!$D113=②解答入力!AG113,1,0),"")</f>
        <v/>
      </c>
      <c r="AH113" s="398" t="str">
        <f>IF(AND(②解答入力!$D113&lt;&gt;"",②解答入力!AH113&lt;&gt;""),IF(②解答入力!$D113=②解答入力!AH113,1,0),"")</f>
        <v/>
      </c>
      <c r="AI113" s="398" t="str">
        <f>IF(AND(②解答入力!$D113&lt;&gt;"",②解答入力!AI113&lt;&gt;""),IF(②解答入力!$D113=②解答入力!AI113,1,0),"")</f>
        <v/>
      </c>
      <c r="AJ113" s="398" t="str">
        <f>IF(AND(②解答入力!$D113&lt;&gt;"",②解答入力!AJ113&lt;&gt;""),IF(②解答入力!$D113=②解答入力!AJ113,1,0),"")</f>
        <v/>
      </c>
      <c r="AK113" s="398" t="str">
        <f>IF(AND(②解答入力!$D113&lt;&gt;"",②解答入力!AK113&lt;&gt;""),IF(②解答入力!$D113=②解答入力!AK113,1,0),"")</f>
        <v/>
      </c>
      <c r="AL113" s="398" t="str">
        <f>IF(AND(②解答入力!$D113&lt;&gt;"",②解答入力!AL113&lt;&gt;""),IF(②解答入力!$D113=②解答入力!AL113,1,0),"")</f>
        <v/>
      </c>
      <c r="AM113" s="398" t="str">
        <f>IF(AND(②解答入力!$D113&lt;&gt;"",②解答入力!AM113&lt;&gt;""),IF(②解答入力!$D113=②解答入力!AM113,1,0),"")</f>
        <v/>
      </c>
      <c r="AN113" s="398" t="str">
        <f>IF(AND(②解答入力!$D113&lt;&gt;"",②解答入力!AN113&lt;&gt;""),IF(②解答入力!$D113=②解答入力!AN113,1,0),"")</f>
        <v/>
      </c>
      <c r="AO113" s="398" t="str">
        <f>IF(AND(②解答入力!$D113&lt;&gt;"",②解答入力!AO113&lt;&gt;""),IF(②解答入力!$D113=②解答入力!AO113,1,0),"")</f>
        <v/>
      </c>
      <c r="AP113" s="398" t="str">
        <f>IF(AND(②解答入力!$D113&lt;&gt;"",②解答入力!AP113&lt;&gt;""),IF(②解答入力!$D113=②解答入力!AP113,1,0),"")</f>
        <v/>
      </c>
      <c r="AQ113" s="398" t="str">
        <f>IF(AND(②解答入力!$D113&lt;&gt;"",②解答入力!AQ113&lt;&gt;""),IF(②解答入力!$D113=②解答入力!AQ113,1,0),"")</f>
        <v/>
      </c>
      <c r="AR113" s="408" t="str">
        <f>IF(AND(②解答入力!$D113&lt;&gt;"",②解答入力!AR113&lt;&gt;""),IF(②解答入力!$D113=②解答入力!AR113,1,0),"")</f>
        <v/>
      </c>
    </row>
    <row r="114" spans="1:44">
      <c r="A114" s="482"/>
      <c r="B114" s="777"/>
      <c r="C114" s="103">
        <v>108</v>
      </c>
      <c r="D114" s="367"/>
      <c r="E114" s="397" t="str">
        <f>IF(AND(②解答入力!$D114&lt;&gt;"",②解答入力!E114&lt;&gt;""),IF(②解答入力!$D114=②解答入力!E114,1,0),"")</f>
        <v/>
      </c>
      <c r="F114" s="398" t="str">
        <f>IF(AND(②解答入力!$D114&lt;&gt;"",②解答入力!F114&lt;&gt;""),IF(②解答入力!$D114=②解答入力!F114,1,0),"")</f>
        <v/>
      </c>
      <c r="G114" s="398" t="str">
        <f>IF(AND(②解答入力!$D114&lt;&gt;"",②解答入力!G114&lt;&gt;""),IF(②解答入力!$D114=②解答入力!G114,1,0),"")</f>
        <v/>
      </c>
      <c r="H114" s="398" t="str">
        <f>IF(AND(②解答入力!$D114&lt;&gt;"",②解答入力!H114&lt;&gt;""),IF(②解答入力!$D114=②解答入力!H114,1,0),"")</f>
        <v/>
      </c>
      <c r="I114" s="398" t="str">
        <f>IF(AND(②解答入力!$D114&lt;&gt;"",②解答入力!I114&lt;&gt;""),IF(②解答入力!$D114=②解答入力!I114,1,0),"")</f>
        <v/>
      </c>
      <c r="J114" s="398" t="str">
        <f>IF(AND(②解答入力!$D114&lt;&gt;"",②解答入力!J114&lt;&gt;""),IF(②解答入力!$D114=②解答入力!J114,1,0),"")</f>
        <v/>
      </c>
      <c r="K114" s="398" t="str">
        <f>IF(AND(②解答入力!$D114&lt;&gt;"",②解答入力!K114&lt;&gt;""),IF(②解答入力!$D114=②解答入力!K114,1,0),"")</f>
        <v/>
      </c>
      <c r="L114" s="398" t="str">
        <f>IF(AND(②解答入力!$D114&lt;&gt;"",②解答入力!L114&lt;&gt;""),IF(②解答入力!$D114=②解答入力!L114,1,0),"")</f>
        <v/>
      </c>
      <c r="M114" s="398" t="str">
        <f>IF(AND(②解答入力!$D114&lt;&gt;"",②解答入力!M114&lt;&gt;""),IF(②解答入力!$D114=②解答入力!M114,1,0),"")</f>
        <v/>
      </c>
      <c r="N114" s="398" t="str">
        <f>IF(AND(②解答入力!$D114&lt;&gt;"",②解答入力!N114&lt;&gt;""),IF(②解答入力!$D114=②解答入力!N114,1,0),"")</f>
        <v/>
      </c>
      <c r="O114" s="398" t="str">
        <f>IF(AND(②解答入力!$D114&lt;&gt;"",②解答入力!O114&lt;&gt;""),IF(②解答入力!$D114=②解答入力!O114,1,0),"")</f>
        <v/>
      </c>
      <c r="P114" s="398" t="str">
        <f>IF(AND(②解答入力!$D114&lt;&gt;"",②解答入力!P114&lt;&gt;""),IF(②解答入力!$D114=②解答入力!P114,1,0),"")</f>
        <v/>
      </c>
      <c r="Q114" s="398" t="str">
        <f>IF(AND(②解答入力!$D114&lt;&gt;"",②解答入力!Q114&lt;&gt;""),IF(②解答入力!$D114=②解答入力!Q114,1,0),"")</f>
        <v/>
      </c>
      <c r="R114" s="398" t="str">
        <f>IF(AND(②解答入力!$D114&lt;&gt;"",②解答入力!R114&lt;&gt;""),IF(②解答入力!$D114=②解答入力!R114,1,0),"")</f>
        <v/>
      </c>
      <c r="S114" s="398" t="str">
        <f>IF(AND(②解答入力!$D114&lt;&gt;"",②解答入力!S114&lt;&gt;""),IF(②解答入力!$D114=②解答入力!S114,1,0),"")</f>
        <v/>
      </c>
      <c r="T114" s="398" t="str">
        <f>IF(AND(②解答入力!$D114&lt;&gt;"",②解答入力!T114&lt;&gt;""),IF(②解答入力!$D114=②解答入力!T114,1,0),"")</f>
        <v/>
      </c>
      <c r="U114" s="398" t="str">
        <f>IF(AND(②解答入力!$D114&lt;&gt;"",②解答入力!U114&lt;&gt;""),IF(②解答入力!$D114=②解答入力!U114,1,0),"")</f>
        <v/>
      </c>
      <c r="V114" s="398" t="str">
        <f>IF(AND(②解答入力!$D114&lt;&gt;"",②解答入力!V114&lt;&gt;""),IF(②解答入力!$D114=②解答入力!V114,1,0),"")</f>
        <v/>
      </c>
      <c r="W114" s="398" t="str">
        <f>IF(AND(②解答入力!$D114&lt;&gt;"",②解答入力!W114&lt;&gt;""),IF(②解答入力!$D114=②解答入力!W114,1,0),"")</f>
        <v/>
      </c>
      <c r="X114" s="398" t="str">
        <f>IF(AND(②解答入力!$D114&lt;&gt;"",②解答入力!X114&lt;&gt;""),IF(②解答入力!$D114=②解答入力!X114,1,0),"")</f>
        <v/>
      </c>
      <c r="Y114" s="398" t="str">
        <f>IF(AND(②解答入力!$D114&lt;&gt;"",②解答入力!Y114&lt;&gt;""),IF(②解答入力!$D114=②解答入力!Y114,1,0),"")</f>
        <v/>
      </c>
      <c r="Z114" s="398" t="str">
        <f>IF(AND(②解答入力!$D114&lt;&gt;"",②解答入力!Z114&lt;&gt;""),IF(②解答入力!$D114=②解答入力!Z114,1,0),"")</f>
        <v/>
      </c>
      <c r="AA114" s="398" t="str">
        <f>IF(AND(②解答入力!$D114&lt;&gt;"",②解答入力!AA114&lt;&gt;""),IF(②解答入力!$D114=②解答入力!AA114,1,0),"")</f>
        <v/>
      </c>
      <c r="AB114" s="398" t="str">
        <f>IF(AND(②解答入力!$D114&lt;&gt;"",②解答入力!AB114&lt;&gt;""),IF(②解答入力!$D114=②解答入力!AB114,1,0),"")</f>
        <v/>
      </c>
      <c r="AC114" s="398" t="str">
        <f>IF(AND(②解答入力!$D114&lt;&gt;"",②解答入力!AC114&lt;&gt;""),IF(②解答入力!$D114=②解答入力!AC114,1,0),"")</f>
        <v/>
      </c>
      <c r="AD114" s="398" t="str">
        <f>IF(AND(②解答入力!$D114&lt;&gt;"",②解答入力!AD114&lt;&gt;""),IF(②解答入力!$D114=②解答入力!AD114,1,0),"")</f>
        <v/>
      </c>
      <c r="AE114" s="398" t="str">
        <f>IF(AND(②解答入力!$D114&lt;&gt;"",②解答入力!AE114&lt;&gt;""),IF(②解答入力!$D114=②解答入力!AE114,1,0),"")</f>
        <v/>
      </c>
      <c r="AF114" s="398" t="str">
        <f>IF(AND(②解答入力!$D114&lt;&gt;"",②解答入力!AF114&lt;&gt;""),IF(②解答入力!$D114=②解答入力!AF114,1,0),"")</f>
        <v/>
      </c>
      <c r="AG114" s="398" t="str">
        <f>IF(AND(②解答入力!$D114&lt;&gt;"",②解答入力!AG114&lt;&gt;""),IF(②解答入力!$D114=②解答入力!AG114,1,0),"")</f>
        <v/>
      </c>
      <c r="AH114" s="398" t="str">
        <f>IF(AND(②解答入力!$D114&lt;&gt;"",②解答入力!AH114&lt;&gt;""),IF(②解答入力!$D114=②解答入力!AH114,1,0),"")</f>
        <v/>
      </c>
      <c r="AI114" s="398" t="str">
        <f>IF(AND(②解答入力!$D114&lt;&gt;"",②解答入力!AI114&lt;&gt;""),IF(②解答入力!$D114=②解答入力!AI114,1,0),"")</f>
        <v/>
      </c>
      <c r="AJ114" s="398" t="str">
        <f>IF(AND(②解答入力!$D114&lt;&gt;"",②解答入力!AJ114&lt;&gt;""),IF(②解答入力!$D114=②解答入力!AJ114,1,0),"")</f>
        <v/>
      </c>
      <c r="AK114" s="398" t="str">
        <f>IF(AND(②解答入力!$D114&lt;&gt;"",②解答入力!AK114&lt;&gt;""),IF(②解答入力!$D114=②解答入力!AK114,1,0),"")</f>
        <v/>
      </c>
      <c r="AL114" s="398" t="str">
        <f>IF(AND(②解答入力!$D114&lt;&gt;"",②解答入力!AL114&lt;&gt;""),IF(②解答入力!$D114=②解答入力!AL114,1,0),"")</f>
        <v/>
      </c>
      <c r="AM114" s="398" t="str">
        <f>IF(AND(②解答入力!$D114&lt;&gt;"",②解答入力!AM114&lt;&gt;""),IF(②解答入力!$D114=②解答入力!AM114,1,0),"")</f>
        <v/>
      </c>
      <c r="AN114" s="398" t="str">
        <f>IF(AND(②解答入力!$D114&lt;&gt;"",②解答入力!AN114&lt;&gt;""),IF(②解答入力!$D114=②解答入力!AN114,1,0),"")</f>
        <v/>
      </c>
      <c r="AO114" s="398" t="str">
        <f>IF(AND(②解答入力!$D114&lt;&gt;"",②解答入力!AO114&lt;&gt;""),IF(②解答入力!$D114=②解答入力!AO114,1,0),"")</f>
        <v/>
      </c>
      <c r="AP114" s="398" t="str">
        <f>IF(AND(②解答入力!$D114&lt;&gt;"",②解答入力!AP114&lt;&gt;""),IF(②解答入力!$D114=②解答入力!AP114,1,0),"")</f>
        <v/>
      </c>
      <c r="AQ114" s="398" t="str">
        <f>IF(AND(②解答入力!$D114&lt;&gt;"",②解答入力!AQ114&lt;&gt;""),IF(②解答入力!$D114=②解答入力!AQ114,1,0),"")</f>
        <v/>
      </c>
      <c r="AR114" s="408" t="str">
        <f>IF(AND(②解答入力!$D114&lt;&gt;"",②解答入力!AR114&lt;&gt;""),IF(②解答入力!$D114=②解答入力!AR114,1,0),"")</f>
        <v/>
      </c>
    </row>
    <row r="115" spans="1:44">
      <c r="A115" s="482"/>
      <c r="B115" s="777"/>
      <c r="C115" s="105">
        <v>109</v>
      </c>
      <c r="D115" s="369"/>
      <c r="E115" s="397" t="str">
        <f>IF(AND(②解答入力!$D115&lt;&gt;"",②解答入力!E115&lt;&gt;""),IF(②解答入力!$D115=②解答入力!E115,1,0),"")</f>
        <v/>
      </c>
      <c r="F115" s="398" t="str">
        <f>IF(AND(②解答入力!$D115&lt;&gt;"",②解答入力!F115&lt;&gt;""),IF(②解答入力!$D115=②解答入力!F115,1,0),"")</f>
        <v/>
      </c>
      <c r="G115" s="398" t="str">
        <f>IF(AND(②解答入力!$D115&lt;&gt;"",②解答入力!G115&lt;&gt;""),IF(②解答入力!$D115=②解答入力!G115,1,0),"")</f>
        <v/>
      </c>
      <c r="H115" s="398" t="str">
        <f>IF(AND(②解答入力!$D115&lt;&gt;"",②解答入力!H115&lt;&gt;""),IF(②解答入力!$D115=②解答入力!H115,1,0),"")</f>
        <v/>
      </c>
      <c r="I115" s="398" t="str">
        <f>IF(AND(②解答入力!$D115&lt;&gt;"",②解答入力!I115&lt;&gt;""),IF(②解答入力!$D115=②解答入力!I115,1,0),"")</f>
        <v/>
      </c>
      <c r="J115" s="398" t="str">
        <f>IF(AND(②解答入力!$D115&lt;&gt;"",②解答入力!J115&lt;&gt;""),IF(②解答入力!$D115=②解答入力!J115,1,0),"")</f>
        <v/>
      </c>
      <c r="K115" s="398" t="str">
        <f>IF(AND(②解答入力!$D115&lt;&gt;"",②解答入力!K115&lt;&gt;""),IF(②解答入力!$D115=②解答入力!K115,1,0),"")</f>
        <v/>
      </c>
      <c r="L115" s="398" t="str">
        <f>IF(AND(②解答入力!$D115&lt;&gt;"",②解答入力!L115&lt;&gt;""),IF(②解答入力!$D115=②解答入力!L115,1,0),"")</f>
        <v/>
      </c>
      <c r="M115" s="398" t="str">
        <f>IF(AND(②解答入力!$D115&lt;&gt;"",②解答入力!M115&lt;&gt;""),IF(②解答入力!$D115=②解答入力!M115,1,0),"")</f>
        <v/>
      </c>
      <c r="N115" s="398" t="str">
        <f>IF(AND(②解答入力!$D115&lt;&gt;"",②解答入力!N115&lt;&gt;""),IF(②解答入力!$D115=②解答入力!N115,1,0),"")</f>
        <v/>
      </c>
      <c r="O115" s="398" t="str">
        <f>IF(AND(②解答入力!$D115&lt;&gt;"",②解答入力!O115&lt;&gt;""),IF(②解答入力!$D115=②解答入力!O115,1,0),"")</f>
        <v/>
      </c>
      <c r="P115" s="398" t="str">
        <f>IF(AND(②解答入力!$D115&lt;&gt;"",②解答入力!P115&lt;&gt;""),IF(②解答入力!$D115=②解答入力!P115,1,0),"")</f>
        <v/>
      </c>
      <c r="Q115" s="398" t="str">
        <f>IF(AND(②解答入力!$D115&lt;&gt;"",②解答入力!Q115&lt;&gt;""),IF(②解答入力!$D115=②解答入力!Q115,1,0),"")</f>
        <v/>
      </c>
      <c r="R115" s="398" t="str">
        <f>IF(AND(②解答入力!$D115&lt;&gt;"",②解答入力!R115&lt;&gt;""),IF(②解答入力!$D115=②解答入力!R115,1,0),"")</f>
        <v/>
      </c>
      <c r="S115" s="398" t="str">
        <f>IF(AND(②解答入力!$D115&lt;&gt;"",②解答入力!S115&lt;&gt;""),IF(②解答入力!$D115=②解答入力!S115,1,0),"")</f>
        <v/>
      </c>
      <c r="T115" s="398" t="str">
        <f>IF(AND(②解答入力!$D115&lt;&gt;"",②解答入力!T115&lt;&gt;""),IF(②解答入力!$D115=②解答入力!T115,1,0),"")</f>
        <v/>
      </c>
      <c r="U115" s="398" t="str">
        <f>IF(AND(②解答入力!$D115&lt;&gt;"",②解答入力!U115&lt;&gt;""),IF(②解答入力!$D115=②解答入力!U115,1,0),"")</f>
        <v/>
      </c>
      <c r="V115" s="398" t="str">
        <f>IF(AND(②解答入力!$D115&lt;&gt;"",②解答入力!V115&lt;&gt;""),IF(②解答入力!$D115=②解答入力!V115,1,0),"")</f>
        <v/>
      </c>
      <c r="W115" s="398" t="str">
        <f>IF(AND(②解答入力!$D115&lt;&gt;"",②解答入力!W115&lt;&gt;""),IF(②解答入力!$D115=②解答入力!W115,1,0),"")</f>
        <v/>
      </c>
      <c r="X115" s="398" t="str">
        <f>IF(AND(②解答入力!$D115&lt;&gt;"",②解答入力!X115&lt;&gt;""),IF(②解答入力!$D115=②解答入力!X115,1,0),"")</f>
        <v/>
      </c>
      <c r="Y115" s="398" t="str">
        <f>IF(AND(②解答入力!$D115&lt;&gt;"",②解答入力!Y115&lt;&gt;""),IF(②解答入力!$D115=②解答入力!Y115,1,0),"")</f>
        <v/>
      </c>
      <c r="Z115" s="398" t="str">
        <f>IF(AND(②解答入力!$D115&lt;&gt;"",②解答入力!Z115&lt;&gt;""),IF(②解答入力!$D115=②解答入力!Z115,1,0),"")</f>
        <v/>
      </c>
      <c r="AA115" s="398" t="str">
        <f>IF(AND(②解答入力!$D115&lt;&gt;"",②解答入力!AA115&lt;&gt;""),IF(②解答入力!$D115=②解答入力!AA115,1,0),"")</f>
        <v/>
      </c>
      <c r="AB115" s="398" t="str">
        <f>IF(AND(②解答入力!$D115&lt;&gt;"",②解答入力!AB115&lt;&gt;""),IF(②解答入力!$D115=②解答入力!AB115,1,0),"")</f>
        <v/>
      </c>
      <c r="AC115" s="398" t="str">
        <f>IF(AND(②解答入力!$D115&lt;&gt;"",②解答入力!AC115&lt;&gt;""),IF(②解答入力!$D115=②解答入力!AC115,1,0),"")</f>
        <v/>
      </c>
      <c r="AD115" s="398" t="str">
        <f>IF(AND(②解答入力!$D115&lt;&gt;"",②解答入力!AD115&lt;&gt;""),IF(②解答入力!$D115=②解答入力!AD115,1,0),"")</f>
        <v/>
      </c>
      <c r="AE115" s="398" t="str">
        <f>IF(AND(②解答入力!$D115&lt;&gt;"",②解答入力!AE115&lt;&gt;""),IF(②解答入力!$D115=②解答入力!AE115,1,0),"")</f>
        <v/>
      </c>
      <c r="AF115" s="398" t="str">
        <f>IF(AND(②解答入力!$D115&lt;&gt;"",②解答入力!AF115&lt;&gt;""),IF(②解答入力!$D115=②解答入力!AF115,1,0),"")</f>
        <v/>
      </c>
      <c r="AG115" s="398" t="str">
        <f>IF(AND(②解答入力!$D115&lt;&gt;"",②解答入力!AG115&lt;&gt;""),IF(②解答入力!$D115=②解答入力!AG115,1,0),"")</f>
        <v/>
      </c>
      <c r="AH115" s="398" t="str">
        <f>IF(AND(②解答入力!$D115&lt;&gt;"",②解答入力!AH115&lt;&gt;""),IF(②解答入力!$D115=②解答入力!AH115,1,0),"")</f>
        <v/>
      </c>
      <c r="AI115" s="398" t="str">
        <f>IF(AND(②解答入力!$D115&lt;&gt;"",②解答入力!AI115&lt;&gt;""),IF(②解答入力!$D115=②解答入力!AI115,1,0),"")</f>
        <v/>
      </c>
      <c r="AJ115" s="398" t="str">
        <f>IF(AND(②解答入力!$D115&lt;&gt;"",②解答入力!AJ115&lt;&gt;""),IF(②解答入力!$D115=②解答入力!AJ115,1,0),"")</f>
        <v/>
      </c>
      <c r="AK115" s="398" t="str">
        <f>IF(AND(②解答入力!$D115&lt;&gt;"",②解答入力!AK115&lt;&gt;""),IF(②解答入力!$D115=②解答入力!AK115,1,0),"")</f>
        <v/>
      </c>
      <c r="AL115" s="398" t="str">
        <f>IF(AND(②解答入力!$D115&lt;&gt;"",②解答入力!AL115&lt;&gt;""),IF(②解答入力!$D115=②解答入力!AL115,1,0),"")</f>
        <v/>
      </c>
      <c r="AM115" s="398" t="str">
        <f>IF(AND(②解答入力!$D115&lt;&gt;"",②解答入力!AM115&lt;&gt;""),IF(②解答入力!$D115=②解答入力!AM115,1,0),"")</f>
        <v/>
      </c>
      <c r="AN115" s="398" t="str">
        <f>IF(AND(②解答入力!$D115&lt;&gt;"",②解答入力!AN115&lt;&gt;""),IF(②解答入力!$D115=②解答入力!AN115,1,0),"")</f>
        <v/>
      </c>
      <c r="AO115" s="398" t="str">
        <f>IF(AND(②解答入力!$D115&lt;&gt;"",②解答入力!AO115&lt;&gt;""),IF(②解答入力!$D115=②解答入力!AO115,1,0),"")</f>
        <v/>
      </c>
      <c r="AP115" s="398" t="str">
        <f>IF(AND(②解答入力!$D115&lt;&gt;"",②解答入力!AP115&lt;&gt;""),IF(②解答入力!$D115=②解答入力!AP115,1,0),"")</f>
        <v/>
      </c>
      <c r="AQ115" s="398" t="str">
        <f>IF(AND(②解答入力!$D115&lt;&gt;"",②解答入力!AQ115&lt;&gt;""),IF(②解答入力!$D115=②解答入力!AQ115,1,0),"")</f>
        <v/>
      </c>
      <c r="AR115" s="408" t="str">
        <f>IF(AND(②解答入力!$D115&lt;&gt;"",②解答入力!AR115&lt;&gt;""),IF(②解答入力!$D115=②解答入力!AR115,1,0),"")</f>
        <v/>
      </c>
    </row>
    <row r="116" spans="1:44">
      <c r="A116" s="482"/>
      <c r="B116" s="777"/>
      <c r="C116" s="103">
        <v>110</v>
      </c>
      <c r="D116" s="367"/>
      <c r="E116" s="397" t="str">
        <f>IF(AND(②解答入力!$D116&lt;&gt;"",②解答入力!E116&lt;&gt;""),IF(②解答入力!$D116=②解答入力!E116,1,0),"")</f>
        <v/>
      </c>
      <c r="F116" s="398" t="str">
        <f>IF(AND(②解答入力!$D116&lt;&gt;"",②解答入力!F116&lt;&gt;""),IF(②解答入力!$D116=②解答入力!F116,1,0),"")</f>
        <v/>
      </c>
      <c r="G116" s="398" t="str">
        <f>IF(AND(②解答入力!$D116&lt;&gt;"",②解答入力!G116&lt;&gt;""),IF(②解答入力!$D116=②解答入力!G116,1,0),"")</f>
        <v/>
      </c>
      <c r="H116" s="398" t="str">
        <f>IF(AND(②解答入力!$D116&lt;&gt;"",②解答入力!H116&lt;&gt;""),IF(②解答入力!$D116=②解答入力!H116,1,0),"")</f>
        <v/>
      </c>
      <c r="I116" s="398" t="str">
        <f>IF(AND(②解答入力!$D116&lt;&gt;"",②解答入力!I116&lt;&gt;""),IF(②解答入力!$D116=②解答入力!I116,1,0),"")</f>
        <v/>
      </c>
      <c r="J116" s="398" t="str">
        <f>IF(AND(②解答入力!$D116&lt;&gt;"",②解答入力!J116&lt;&gt;""),IF(②解答入力!$D116=②解答入力!J116,1,0),"")</f>
        <v/>
      </c>
      <c r="K116" s="398" t="str">
        <f>IF(AND(②解答入力!$D116&lt;&gt;"",②解答入力!K116&lt;&gt;""),IF(②解答入力!$D116=②解答入力!K116,1,0),"")</f>
        <v/>
      </c>
      <c r="L116" s="398" t="str">
        <f>IF(AND(②解答入力!$D116&lt;&gt;"",②解答入力!L116&lt;&gt;""),IF(②解答入力!$D116=②解答入力!L116,1,0),"")</f>
        <v/>
      </c>
      <c r="M116" s="398" t="str">
        <f>IF(AND(②解答入力!$D116&lt;&gt;"",②解答入力!M116&lt;&gt;""),IF(②解答入力!$D116=②解答入力!M116,1,0),"")</f>
        <v/>
      </c>
      <c r="N116" s="398" t="str">
        <f>IF(AND(②解答入力!$D116&lt;&gt;"",②解答入力!N116&lt;&gt;""),IF(②解答入力!$D116=②解答入力!N116,1,0),"")</f>
        <v/>
      </c>
      <c r="O116" s="398" t="str">
        <f>IF(AND(②解答入力!$D116&lt;&gt;"",②解答入力!O116&lt;&gt;""),IF(②解答入力!$D116=②解答入力!O116,1,0),"")</f>
        <v/>
      </c>
      <c r="P116" s="398" t="str">
        <f>IF(AND(②解答入力!$D116&lt;&gt;"",②解答入力!P116&lt;&gt;""),IF(②解答入力!$D116=②解答入力!P116,1,0),"")</f>
        <v/>
      </c>
      <c r="Q116" s="398" t="str">
        <f>IF(AND(②解答入力!$D116&lt;&gt;"",②解答入力!Q116&lt;&gt;""),IF(②解答入力!$D116=②解答入力!Q116,1,0),"")</f>
        <v/>
      </c>
      <c r="R116" s="398" t="str">
        <f>IF(AND(②解答入力!$D116&lt;&gt;"",②解答入力!R116&lt;&gt;""),IF(②解答入力!$D116=②解答入力!R116,1,0),"")</f>
        <v/>
      </c>
      <c r="S116" s="398" t="str">
        <f>IF(AND(②解答入力!$D116&lt;&gt;"",②解答入力!S116&lt;&gt;""),IF(②解答入力!$D116=②解答入力!S116,1,0),"")</f>
        <v/>
      </c>
      <c r="T116" s="398" t="str">
        <f>IF(AND(②解答入力!$D116&lt;&gt;"",②解答入力!T116&lt;&gt;""),IF(②解答入力!$D116=②解答入力!T116,1,0),"")</f>
        <v/>
      </c>
      <c r="U116" s="398" t="str">
        <f>IF(AND(②解答入力!$D116&lt;&gt;"",②解答入力!U116&lt;&gt;""),IF(②解答入力!$D116=②解答入力!U116,1,0),"")</f>
        <v/>
      </c>
      <c r="V116" s="398" t="str">
        <f>IF(AND(②解答入力!$D116&lt;&gt;"",②解答入力!V116&lt;&gt;""),IF(②解答入力!$D116=②解答入力!V116,1,0),"")</f>
        <v/>
      </c>
      <c r="W116" s="398" t="str">
        <f>IF(AND(②解答入力!$D116&lt;&gt;"",②解答入力!W116&lt;&gt;""),IF(②解答入力!$D116=②解答入力!W116,1,0),"")</f>
        <v/>
      </c>
      <c r="X116" s="398" t="str">
        <f>IF(AND(②解答入力!$D116&lt;&gt;"",②解答入力!X116&lt;&gt;""),IF(②解答入力!$D116=②解答入力!X116,1,0),"")</f>
        <v/>
      </c>
      <c r="Y116" s="398" t="str">
        <f>IF(AND(②解答入力!$D116&lt;&gt;"",②解答入力!Y116&lt;&gt;""),IF(②解答入力!$D116=②解答入力!Y116,1,0),"")</f>
        <v/>
      </c>
      <c r="Z116" s="398" t="str">
        <f>IF(AND(②解答入力!$D116&lt;&gt;"",②解答入力!Z116&lt;&gt;""),IF(②解答入力!$D116=②解答入力!Z116,1,0),"")</f>
        <v/>
      </c>
      <c r="AA116" s="398" t="str">
        <f>IF(AND(②解答入力!$D116&lt;&gt;"",②解答入力!AA116&lt;&gt;""),IF(②解答入力!$D116=②解答入力!AA116,1,0),"")</f>
        <v/>
      </c>
      <c r="AB116" s="398" t="str">
        <f>IF(AND(②解答入力!$D116&lt;&gt;"",②解答入力!AB116&lt;&gt;""),IF(②解答入力!$D116=②解答入力!AB116,1,0),"")</f>
        <v/>
      </c>
      <c r="AC116" s="398" t="str">
        <f>IF(AND(②解答入力!$D116&lt;&gt;"",②解答入力!AC116&lt;&gt;""),IF(②解答入力!$D116=②解答入力!AC116,1,0),"")</f>
        <v/>
      </c>
      <c r="AD116" s="398" t="str">
        <f>IF(AND(②解答入力!$D116&lt;&gt;"",②解答入力!AD116&lt;&gt;""),IF(②解答入力!$D116=②解答入力!AD116,1,0),"")</f>
        <v/>
      </c>
      <c r="AE116" s="398" t="str">
        <f>IF(AND(②解答入力!$D116&lt;&gt;"",②解答入力!AE116&lt;&gt;""),IF(②解答入力!$D116=②解答入力!AE116,1,0),"")</f>
        <v/>
      </c>
      <c r="AF116" s="398" t="str">
        <f>IF(AND(②解答入力!$D116&lt;&gt;"",②解答入力!AF116&lt;&gt;""),IF(②解答入力!$D116=②解答入力!AF116,1,0),"")</f>
        <v/>
      </c>
      <c r="AG116" s="398" t="str">
        <f>IF(AND(②解答入力!$D116&lt;&gt;"",②解答入力!AG116&lt;&gt;""),IF(②解答入力!$D116=②解答入力!AG116,1,0),"")</f>
        <v/>
      </c>
      <c r="AH116" s="398" t="str">
        <f>IF(AND(②解答入力!$D116&lt;&gt;"",②解答入力!AH116&lt;&gt;""),IF(②解答入力!$D116=②解答入力!AH116,1,0),"")</f>
        <v/>
      </c>
      <c r="AI116" s="398" t="str">
        <f>IF(AND(②解答入力!$D116&lt;&gt;"",②解答入力!AI116&lt;&gt;""),IF(②解答入力!$D116=②解答入力!AI116,1,0),"")</f>
        <v/>
      </c>
      <c r="AJ116" s="398" t="str">
        <f>IF(AND(②解答入力!$D116&lt;&gt;"",②解答入力!AJ116&lt;&gt;""),IF(②解答入力!$D116=②解答入力!AJ116,1,0),"")</f>
        <v/>
      </c>
      <c r="AK116" s="398" t="str">
        <f>IF(AND(②解答入力!$D116&lt;&gt;"",②解答入力!AK116&lt;&gt;""),IF(②解答入力!$D116=②解答入力!AK116,1,0),"")</f>
        <v/>
      </c>
      <c r="AL116" s="398" t="str">
        <f>IF(AND(②解答入力!$D116&lt;&gt;"",②解答入力!AL116&lt;&gt;""),IF(②解答入力!$D116=②解答入力!AL116,1,0),"")</f>
        <v/>
      </c>
      <c r="AM116" s="398" t="str">
        <f>IF(AND(②解答入力!$D116&lt;&gt;"",②解答入力!AM116&lt;&gt;""),IF(②解答入力!$D116=②解答入力!AM116,1,0),"")</f>
        <v/>
      </c>
      <c r="AN116" s="398" t="str">
        <f>IF(AND(②解答入力!$D116&lt;&gt;"",②解答入力!AN116&lt;&gt;""),IF(②解答入力!$D116=②解答入力!AN116,1,0),"")</f>
        <v/>
      </c>
      <c r="AO116" s="398" t="str">
        <f>IF(AND(②解答入力!$D116&lt;&gt;"",②解答入力!AO116&lt;&gt;""),IF(②解答入力!$D116=②解答入力!AO116,1,0),"")</f>
        <v/>
      </c>
      <c r="AP116" s="398" t="str">
        <f>IF(AND(②解答入力!$D116&lt;&gt;"",②解答入力!AP116&lt;&gt;""),IF(②解答入力!$D116=②解答入力!AP116,1,0),"")</f>
        <v/>
      </c>
      <c r="AQ116" s="398" t="str">
        <f>IF(AND(②解答入力!$D116&lt;&gt;"",②解答入力!AQ116&lt;&gt;""),IF(②解答入力!$D116=②解答入力!AQ116,1,0),"")</f>
        <v/>
      </c>
      <c r="AR116" s="408" t="str">
        <f>IF(AND(②解答入力!$D116&lt;&gt;"",②解答入力!AR116&lt;&gt;""),IF(②解答入力!$D116=②解答入力!AR116,1,0),"")</f>
        <v/>
      </c>
    </row>
    <row r="117" spans="1:44">
      <c r="A117" s="482"/>
      <c r="B117" s="777"/>
      <c r="C117" s="103">
        <v>111</v>
      </c>
      <c r="D117" s="367"/>
      <c r="E117" s="397" t="str">
        <f>IF(AND(②解答入力!$D117&lt;&gt;"",②解答入力!E117&lt;&gt;""),IF(②解答入力!$D117=②解答入力!E117,1,0),"")</f>
        <v/>
      </c>
      <c r="F117" s="398" t="str">
        <f>IF(AND(②解答入力!$D117&lt;&gt;"",②解答入力!F117&lt;&gt;""),IF(②解答入力!$D117=②解答入力!F117,1,0),"")</f>
        <v/>
      </c>
      <c r="G117" s="398" t="str">
        <f>IF(AND(②解答入力!$D117&lt;&gt;"",②解答入力!G117&lt;&gt;""),IF(②解答入力!$D117=②解答入力!G117,1,0),"")</f>
        <v/>
      </c>
      <c r="H117" s="398" t="str">
        <f>IF(AND(②解答入力!$D117&lt;&gt;"",②解答入力!H117&lt;&gt;""),IF(②解答入力!$D117=②解答入力!H117,1,0),"")</f>
        <v/>
      </c>
      <c r="I117" s="398" t="str">
        <f>IF(AND(②解答入力!$D117&lt;&gt;"",②解答入力!I117&lt;&gt;""),IF(②解答入力!$D117=②解答入力!I117,1,0),"")</f>
        <v/>
      </c>
      <c r="J117" s="398" t="str">
        <f>IF(AND(②解答入力!$D117&lt;&gt;"",②解答入力!J117&lt;&gt;""),IF(②解答入力!$D117=②解答入力!J117,1,0),"")</f>
        <v/>
      </c>
      <c r="K117" s="398" t="str">
        <f>IF(AND(②解答入力!$D117&lt;&gt;"",②解答入力!K117&lt;&gt;""),IF(②解答入力!$D117=②解答入力!K117,1,0),"")</f>
        <v/>
      </c>
      <c r="L117" s="398" t="str">
        <f>IF(AND(②解答入力!$D117&lt;&gt;"",②解答入力!L117&lt;&gt;""),IF(②解答入力!$D117=②解答入力!L117,1,0),"")</f>
        <v/>
      </c>
      <c r="M117" s="398" t="str">
        <f>IF(AND(②解答入力!$D117&lt;&gt;"",②解答入力!M117&lt;&gt;""),IF(②解答入力!$D117=②解答入力!M117,1,0),"")</f>
        <v/>
      </c>
      <c r="N117" s="398" t="str">
        <f>IF(AND(②解答入力!$D117&lt;&gt;"",②解答入力!N117&lt;&gt;""),IF(②解答入力!$D117=②解答入力!N117,1,0),"")</f>
        <v/>
      </c>
      <c r="O117" s="398" t="str">
        <f>IF(AND(②解答入力!$D117&lt;&gt;"",②解答入力!O117&lt;&gt;""),IF(②解答入力!$D117=②解答入力!O117,1,0),"")</f>
        <v/>
      </c>
      <c r="P117" s="398" t="str">
        <f>IF(AND(②解答入力!$D117&lt;&gt;"",②解答入力!P117&lt;&gt;""),IF(②解答入力!$D117=②解答入力!P117,1,0),"")</f>
        <v/>
      </c>
      <c r="Q117" s="398" t="str">
        <f>IF(AND(②解答入力!$D117&lt;&gt;"",②解答入力!Q117&lt;&gt;""),IF(②解答入力!$D117=②解答入力!Q117,1,0),"")</f>
        <v/>
      </c>
      <c r="R117" s="398" t="str">
        <f>IF(AND(②解答入力!$D117&lt;&gt;"",②解答入力!R117&lt;&gt;""),IF(②解答入力!$D117=②解答入力!R117,1,0),"")</f>
        <v/>
      </c>
      <c r="S117" s="398" t="str">
        <f>IF(AND(②解答入力!$D117&lt;&gt;"",②解答入力!S117&lt;&gt;""),IF(②解答入力!$D117=②解答入力!S117,1,0),"")</f>
        <v/>
      </c>
      <c r="T117" s="398" t="str">
        <f>IF(AND(②解答入力!$D117&lt;&gt;"",②解答入力!T117&lt;&gt;""),IF(②解答入力!$D117=②解答入力!T117,1,0),"")</f>
        <v/>
      </c>
      <c r="U117" s="398" t="str">
        <f>IF(AND(②解答入力!$D117&lt;&gt;"",②解答入力!U117&lt;&gt;""),IF(②解答入力!$D117=②解答入力!U117,1,0),"")</f>
        <v/>
      </c>
      <c r="V117" s="398" t="str">
        <f>IF(AND(②解答入力!$D117&lt;&gt;"",②解答入力!V117&lt;&gt;""),IF(②解答入力!$D117=②解答入力!V117,1,0),"")</f>
        <v/>
      </c>
      <c r="W117" s="398" t="str">
        <f>IF(AND(②解答入力!$D117&lt;&gt;"",②解答入力!W117&lt;&gt;""),IF(②解答入力!$D117=②解答入力!W117,1,0),"")</f>
        <v/>
      </c>
      <c r="X117" s="398" t="str">
        <f>IF(AND(②解答入力!$D117&lt;&gt;"",②解答入力!X117&lt;&gt;""),IF(②解答入力!$D117=②解答入力!X117,1,0),"")</f>
        <v/>
      </c>
      <c r="Y117" s="398" t="str">
        <f>IF(AND(②解答入力!$D117&lt;&gt;"",②解答入力!Y117&lt;&gt;""),IF(②解答入力!$D117=②解答入力!Y117,1,0),"")</f>
        <v/>
      </c>
      <c r="Z117" s="398" t="str">
        <f>IF(AND(②解答入力!$D117&lt;&gt;"",②解答入力!Z117&lt;&gt;""),IF(②解答入力!$D117=②解答入力!Z117,1,0),"")</f>
        <v/>
      </c>
      <c r="AA117" s="398" t="str">
        <f>IF(AND(②解答入力!$D117&lt;&gt;"",②解答入力!AA117&lt;&gt;""),IF(②解答入力!$D117=②解答入力!AA117,1,0),"")</f>
        <v/>
      </c>
      <c r="AB117" s="398" t="str">
        <f>IF(AND(②解答入力!$D117&lt;&gt;"",②解答入力!AB117&lt;&gt;""),IF(②解答入力!$D117=②解答入力!AB117,1,0),"")</f>
        <v/>
      </c>
      <c r="AC117" s="398" t="str">
        <f>IF(AND(②解答入力!$D117&lt;&gt;"",②解答入力!AC117&lt;&gt;""),IF(②解答入力!$D117=②解答入力!AC117,1,0),"")</f>
        <v/>
      </c>
      <c r="AD117" s="398" t="str">
        <f>IF(AND(②解答入力!$D117&lt;&gt;"",②解答入力!AD117&lt;&gt;""),IF(②解答入力!$D117=②解答入力!AD117,1,0),"")</f>
        <v/>
      </c>
      <c r="AE117" s="398" t="str">
        <f>IF(AND(②解答入力!$D117&lt;&gt;"",②解答入力!AE117&lt;&gt;""),IF(②解答入力!$D117=②解答入力!AE117,1,0),"")</f>
        <v/>
      </c>
      <c r="AF117" s="398" t="str">
        <f>IF(AND(②解答入力!$D117&lt;&gt;"",②解答入力!AF117&lt;&gt;""),IF(②解答入力!$D117=②解答入力!AF117,1,0),"")</f>
        <v/>
      </c>
      <c r="AG117" s="398" t="str">
        <f>IF(AND(②解答入力!$D117&lt;&gt;"",②解答入力!AG117&lt;&gt;""),IF(②解答入力!$D117=②解答入力!AG117,1,0),"")</f>
        <v/>
      </c>
      <c r="AH117" s="398" t="str">
        <f>IF(AND(②解答入力!$D117&lt;&gt;"",②解答入力!AH117&lt;&gt;""),IF(②解答入力!$D117=②解答入力!AH117,1,0),"")</f>
        <v/>
      </c>
      <c r="AI117" s="398" t="str">
        <f>IF(AND(②解答入力!$D117&lt;&gt;"",②解答入力!AI117&lt;&gt;""),IF(②解答入力!$D117=②解答入力!AI117,1,0),"")</f>
        <v/>
      </c>
      <c r="AJ117" s="398" t="str">
        <f>IF(AND(②解答入力!$D117&lt;&gt;"",②解答入力!AJ117&lt;&gt;""),IF(②解答入力!$D117=②解答入力!AJ117,1,0),"")</f>
        <v/>
      </c>
      <c r="AK117" s="398" t="str">
        <f>IF(AND(②解答入力!$D117&lt;&gt;"",②解答入力!AK117&lt;&gt;""),IF(②解答入力!$D117=②解答入力!AK117,1,0),"")</f>
        <v/>
      </c>
      <c r="AL117" s="398" t="str">
        <f>IF(AND(②解答入力!$D117&lt;&gt;"",②解答入力!AL117&lt;&gt;""),IF(②解答入力!$D117=②解答入力!AL117,1,0),"")</f>
        <v/>
      </c>
      <c r="AM117" s="398" t="str">
        <f>IF(AND(②解答入力!$D117&lt;&gt;"",②解答入力!AM117&lt;&gt;""),IF(②解答入力!$D117=②解答入力!AM117,1,0),"")</f>
        <v/>
      </c>
      <c r="AN117" s="398" t="str">
        <f>IF(AND(②解答入力!$D117&lt;&gt;"",②解答入力!AN117&lt;&gt;""),IF(②解答入力!$D117=②解答入力!AN117,1,0),"")</f>
        <v/>
      </c>
      <c r="AO117" s="398" t="str">
        <f>IF(AND(②解答入力!$D117&lt;&gt;"",②解答入力!AO117&lt;&gt;""),IF(②解答入力!$D117=②解答入力!AO117,1,0),"")</f>
        <v/>
      </c>
      <c r="AP117" s="398" t="str">
        <f>IF(AND(②解答入力!$D117&lt;&gt;"",②解答入力!AP117&lt;&gt;""),IF(②解答入力!$D117=②解答入力!AP117,1,0),"")</f>
        <v/>
      </c>
      <c r="AQ117" s="398" t="str">
        <f>IF(AND(②解答入力!$D117&lt;&gt;"",②解答入力!AQ117&lt;&gt;""),IF(②解答入力!$D117=②解答入力!AQ117,1,0),"")</f>
        <v/>
      </c>
      <c r="AR117" s="408" t="str">
        <f>IF(AND(②解答入力!$D117&lt;&gt;"",②解答入力!AR117&lt;&gt;""),IF(②解答入力!$D117=②解答入力!AR117,1,0),"")</f>
        <v/>
      </c>
    </row>
    <row r="118" spans="1:44">
      <c r="A118" s="482"/>
      <c r="B118" s="777"/>
      <c r="C118" s="103">
        <v>112</v>
      </c>
      <c r="D118" s="367"/>
      <c r="E118" s="397" t="str">
        <f>IF(AND(②解答入力!$D118&lt;&gt;"",②解答入力!E118&lt;&gt;""),IF(②解答入力!$D118=②解答入力!E118,1,0),"")</f>
        <v/>
      </c>
      <c r="F118" s="398" t="str">
        <f>IF(AND(②解答入力!$D118&lt;&gt;"",②解答入力!F118&lt;&gt;""),IF(②解答入力!$D118=②解答入力!F118,1,0),"")</f>
        <v/>
      </c>
      <c r="G118" s="398" t="str">
        <f>IF(AND(②解答入力!$D118&lt;&gt;"",②解答入力!G118&lt;&gt;""),IF(②解答入力!$D118=②解答入力!G118,1,0),"")</f>
        <v/>
      </c>
      <c r="H118" s="398" t="str">
        <f>IF(AND(②解答入力!$D118&lt;&gt;"",②解答入力!H118&lt;&gt;""),IF(②解答入力!$D118=②解答入力!H118,1,0),"")</f>
        <v/>
      </c>
      <c r="I118" s="398" t="str">
        <f>IF(AND(②解答入力!$D118&lt;&gt;"",②解答入力!I118&lt;&gt;""),IF(②解答入力!$D118=②解答入力!I118,1,0),"")</f>
        <v/>
      </c>
      <c r="J118" s="398" t="str">
        <f>IF(AND(②解答入力!$D118&lt;&gt;"",②解答入力!J118&lt;&gt;""),IF(②解答入力!$D118=②解答入力!J118,1,0),"")</f>
        <v/>
      </c>
      <c r="K118" s="398" t="str">
        <f>IF(AND(②解答入力!$D118&lt;&gt;"",②解答入力!K118&lt;&gt;""),IF(②解答入力!$D118=②解答入力!K118,1,0),"")</f>
        <v/>
      </c>
      <c r="L118" s="398" t="str">
        <f>IF(AND(②解答入力!$D118&lt;&gt;"",②解答入力!L118&lt;&gt;""),IF(②解答入力!$D118=②解答入力!L118,1,0),"")</f>
        <v/>
      </c>
      <c r="M118" s="398" t="str">
        <f>IF(AND(②解答入力!$D118&lt;&gt;"",②解答入力!M118&lt;&gt;""),IF(②解答入力!$D118=②解答入力!M118,1,0),"")</f>
        <v/>
      </c>
      <c r="N118" s="398" t="str">
        <f>IF(AND(②解答入力!$D118&lt;&gt;"",②解答入力!N118&lt;&gt;""),IF(②解答入力!$D118=②解答入力!N118,1,0),"")</f>
        <v/>
      </c>
      <c r="O118" s="398" t="str">
        <f>IF(AND(②解答入力!$D118&lt;&gt;"",②解答入力!O118&lt;&gt;""),IF(②解答入力!$D118=②解答入力!O118,1,0),"")</f>
        <v/>
      </c>
      <c r="P118" s="398" t="str">
        <f>IF(AND(②解答入力!$D118&lt;&gt;"",②解答入力!P118&lt;&gt;""),IF(②解答入力!$D118=②解答入力!P118,1,0),"")</f>
        <v/>
      </c>
      <c r="Q118" s="398" t="str">
        <f>IF(AND(②解答入力!$D118&lt;&gt;"",②解答入力!Q118&lt;&gt;""),IF(②解答入力!$D118=②解答入力!Q118,1,0),"")</f>
        <v/>
      </c>
      <c r="R118" s="398" t="str">
        <f>IF(AND(②解答入力!$D118&lt;&gt;"",②解答入力!R118&lt;&gt;""),IF(②解答入力!$D118=②解答入力!R118,1,0),"")</f>
        <v/>
      </c>
      <c r="S118" s="398" t="str">
        <f>IF(AND(②解答入力!$D118&lt;&gt;"",②解答入力!S118&lt;&gt;""),IF(②解答入力!$D118=②解答入力!S118,1,0),"")</f>
        <v/>
      </c>
      <c r="T118" s="398" t="str">
        <f>IF(AND(②解答入力!$D118&lt;&gt;"",②解答入力!T118&lt;&gt;""),IF(②解答入力!$D118=②解答入力!T118,1,0),"")</f>
        <v/>
      </c>
      <c r="U118" s="398" t="str">
        <f>IF(AND(②解答入力!$D118&lt;&gt;"",②解答入力!U118&lt;&gt;""),IF(②解答入力!$D118=②解答入力!U118,1,0),"")</f>
        <v/>
      </c>
      <c r="V118" s="398" t="str">
        <f>IF(AND(②解答入力!$D118&lt;&gt;"",②解答入力!V118&lt;&gt;""),IF(②解答入力!$D118=②解答入力!V118,1,0),"")</f>
        <v/>
      </c>
      <c r="W118" s="398" t="str">
        <f>IF(AND(②解答入力!$D118&lt;&gt;"",②解答入力!W118&lt;&gt;""),IF(②解答入力!$D118=②解答入力!W118,1,0),"")</f>
        <v/>
      </c>
      <c r="X118" s="398" t="str">
        <f>IF(AND(②解答入力!$D118&lt;&gt;"",②解答入力!X118&lt;&gt;""),IF(②解答入力!$D118=②解答入力!X118,1,0),"")</f>
        <v/>
      </c>
      <c r="Y118" s="398" t="str">
        <f>IF(AND(②解答入力!$D118&lt;&gt;"",②解答入力!Y118&lt;&gt;""),IF(②解答入力!$D118=②解答入力!Y118,1,0),"")</f>
        <v/>
      </c>
      <c r="Z118" s="398" t="str">
        <f>IF(AND(②解答入力!$D118&lt;&gt;"",②解答入力!Z118&lt;&gt;""),IF(②解答入力!$D118=②解答入力!Z118,1,0),"")</f>
        <v/>
      </c>
      <c r="AA118" s="398" t="str">
        <f>IF(AND(②解答入力!$D118&lt;&gt;"",②解答入力!AA118&lt;&gt;""),IF(②解答入力!$D118=②解答入力!AA118,1,0),"")</f>
        <v/>
      </c>
      <c r="AB118" s="398" t="str">
        <f>IF(AND(②解答入力!$D118&lt;&gt;"",②解答入力!AB118&lt;&gt;""),IF(②解答入力!$D118=②解答入力!AB118,1,0),"")</f>
        <v/>
      </c>
      <c r="AC118" s="398" t="str">
        <f>IF(AND(②解答入力!$D118&lt;&gt;"",②解答入力!AC118&lt;&gt;""),IF(②解答入力!$D118=②解答入力!AC118,1,0),"")</f>
        <v/>
      </c>
      <c r="AD118" s="398" t="str">
        <f>IF(AND(②解答入力!$D118&lt;&gt;"",②解答入力!AD118&lt;&gt;""),IF(②解答入力!$D118=②解答入力!AD118,1,0),"")</f>
        <v/>
      </c>
      <c r="AE118" s="398" t="str">
        <f>IF(AND(②解答入力!$D118&lt;&gt;"",②解答入力!AE118&lt;&gt;""),IF(②解答入力!$D118=②解答入力!AE118,1,0),"")</f>
        <v/>
      </c>
      <c r="AF118" s="398" t="str">
        <f>IF(AND(②解答入力!$D118&lt;&gt;"",②解答入力!AF118&lt;&gt;""),IF(②解答入力!$D118=②解答入力!AF118,1,0),"")</f>
        <v/>
      </c>
      <c r="AG118" s="398" t="str">
        <f>IF(AND(②解答入力!$D118&lt;&gt;"",②解答入力!AG118&lt;&gt;""),IF(②解答入力!$D118=②解答入力!AG118,1,0),"")</f>
        <v/>
      </c>
      <c r="AH118" s="398" t="str">
        <f>IF(AND(②解答入力!$D118&lt;&gt;"",②解答入力!AH118&lt;&gt;""),IF(②解答入力!$D118=②解答入力!AH118,1,0),"")</f>
        <v/>
      </c>
      <c r="AI118" s="398" t="str">
        <f>IF(AND(②解答入力!$D118&lt;&gt;"",②解答入力!AI118&lt;&gt;""),IF(②解答入力!$D118=②解答入力!AI118,1,0),"")</f>
        <v/>
      </c>
      <c r="AJ118" s="398" t="str">
        <f>IF(AND(②解答入力!$D118&lt;&gt;"",②解答入力!AJ118&lt;&gt;""),IF(②解答入力!$D118=②解答入力!AJ118,1,0),"")</f>
        <v/>
      </c>
      <c r="AK118" s="398" t="str">
        <f>IF(AND(②解答入力!$D118&lt;&gt;"",②解答入力!AK118&lt;&gt;""),IF(②解答入力!$D118=②解答入力!AK118,1,0),"")</f>
        <v/>
      </c>
      <c r="AL118" s="398" t="str">
        <f>IF(AND(②解答入力!$D118&lt;&gt;"",②解答入力!AL118&lt;&gt;""),IF(②解答入力!$D118=②解答入力!AL118,1,0),"")</f>
        <v/>
      </c>
      <c r="AM118" s="398" t="str">
        <f>IF(AND(②解答入力!$D118&lt;&gt;"",②解答入力!AM118&lt;&gt;""),IF(②解答入力!$D118=②解答入力!AM118,1,0),"")</f>
        <v/>
      </c>
      <c r="AN118" s="398" t="str">
        <f>IF(AND(②解答入力!$D118&lt;&gt;"",②解答入力!AN118&lt;&gt;""),IF(②解答入力!$D118=②解答入力!AN118,1,0),"")</f>
        <v/>
      </c>
      <c r="AO118" s="398" t="str">
        <f>IF(AND(②解答入力!$D118&lt;&gt;"",②解答入力!AO118&lt;&gt;""),IF(②解答入力!$D118=②解答入力!AO118,1,0),"")</f>
        <v/>
      </c>
      <c r="AP118" s="398" t="str">
        <f>IF(AND(②解答入力!$D118&lt;&gt;"",②解答入力!AP118&lt;&gt;""),IF(②解答入力!$D118=②解答入力!AP118,1,0),"")</f>
        <v/>
      </c>
      <c r="AQ118" s="398" t="str">
        <f>IF(AND(②解答入力!$D118&lt;&gt;"",②解答入力!AQ118&lt;&gt;""),IF(②解答入力!$D118=②解答入力!AQ118,1,0),"")</f>
        <v/>
      </c>
      <c r="AR118" s="408" t="str">
        <f>IF(AND(②解答入力!$D118&lt;&gt;"",②解答入力!AR118&lt;&gt;""),IF(②解答入力!$D118=②解答入力!AR118,1,0),"")</f>
        <v/>
      </c>
    </row>
    <row r="119" spans="1:44" ht="14.25" thickBot="1">
      <c r="A119" s="782"/>
      <c r="B119" s="778"/>
      <c r="C119" s="106">
        <v>113</v>
      </c>
      <c r="D119" s="365"/>
      <c r="E119" s="399" t="str">
        <f>IF(AND(②解答入力!$D119&lt;&gt;"",②解答入力!E119&lt;&gt;""),IF(②解答入力!$D119=②解答入力!E119,1,0),"")</f>
        <v/>
      </c>
      <c r="F119" s="400" t="str">
        <f>IF(AND(②解答入力!$D119&lt;&gt;"",②解答入力!F119&lt;&gt;""),IF(②解答入力!$D119=②解答入力!F119,1,0),"")</f>
        <v/>
      </c>
      <c r="G119" s="400" t="str">
        <f>IF(AND(②解答入力!$D119&lt;&gt;"",②解答入力!G119&lt;&gt;""),IF(②解答入力!$D119=②解答入力!G119,1,0),"")</f>
        <v/>
      </c>
      <c r="H119" s="400" t="str">
        <f>IF(AND(②解答入力!$D119&lt;&gt;"",②解答入力!H119&lt;&gt;""),IF(②解答入力!$D119=②解答入力!H119,1,0),"")</f>
        <v/>
      </c>
      <c r="I119" s="400" t="str">
        <f>IF(AND(②解答入力!$D119&lt;&gt;"",②解答入力!I119&lt;&gt;""),IF(②解答入力!$D119=②解答入力!I119,1,0),"")</f>
        <v/>
      </c>
      <c r="J119" s="400" t="str">
        <f>IF(AND(②解答入力!$D119&lt;&gt;"",②解答入力!J119&lt;&gt;""),IF(②解答入力!$D119=②解答入力!J119,1,0),"")</f>
        <v/>
      </c>
      <c r="K119" s="400" t="str">
        <f>IF(AND(②解答入力!$D119&lt;&gt;"",②解答入力!K119&lt;&gt;""),IF(②解答入力!$D119=②解答入力!K119,1,0),"")</f>
        <v/>
      </c>
      <c r="L119" s="400" t="str">
        <f>IF(AND(②解答入力!$D119&lt;&gt;"",②解答入力!L119&lt;&gt;""),IF(②解答入力!$D119=②解答入力!L119,1,0),"")</f>
        <v/>
      </c>
      <c r="M119" s="400" t="str">
        <f>IF(AND(②解答入力!$D119&lt;&gt;"",②解答入力!M119&lt;&gt;""),IF(②解答入力!$D119=②解答入力!M119,1,0),"")</f>
        <v/>
      </c>
      <c r="N119" s="400" t="str">
        <f>IF(AND(②解答入力!$D119&lt;&gt;"",②解答入力!N119&lt;&gt;""),IF(②解答入力!$D119=②解答入力!N119,1,0),"")</f>
        <v/>
      </c>
      <c r="O119" s="400" t="str">
        <f>IF(AND(②解答入力!$D119&lt;&gt;"",②解答入力!O119&lt;&gt;""),IF(②解答入力!$D119=②解答入力!O119,1,0),"")</f>
        <v/>
      </c>
      <c r="P119" s="400" t="str">
        <f>IF(AND(②解答入力!$D119&lt;&gt;"",②解答入力!P119&lt;&gt;""),IF(②解答入力!$D119=②解答入力!P119,1,0),"")</f>
        <v/>
      </c>
      <c r="Q119" s="400" t="str">
        <f>IF(AND(②解答入力!$D119&lt;&gt;"",②解答入力!Q119&lt;&gt;""),IF(②解答入力!$D119=②解答入力!Q119,1,0),"")</f>
        <v/>
      </c>
      <c r="R119" s="400" t="str">
        <f>IF(AND(②解答入力!$D119&lt;&gt;"",②解答入力!R119&lt;&gt;""),IF(②解答入力!$D119=②解答入力!R119,1,0),"")</f>
        <v/>
      </c>
      <c r="S119" s="400" t="str">
        <f>IF(AND(②解答入力!$D119&lt;&gt;"",②解答入力!S119&lt;&gt;""),IF(②解答入力!$D119=②解答入力!S119,1,0),"")</f>
        <v/>
      </c>
      <c r="T119" s="400" t="str">
        <f>IF(AND(②解答入力!$D119&lt;&gt;"",②解答入力!T119&lt;&gt;""),IF(②解答入力!$D119=②解答入力!T119,1,0),"")</f>
        <v/>
      </c>
      <c r="U119" s="400" t="str">
        <f>IF(AND(②解答入力!$D119&lt;&gt;"",②解答入力!U119&lt;&gt;""),IF(②解答入力!$D119=②解答入力!U119,1,0),"")</f>
        <v/>
      </c>
      <c r="V119" s="400" t="str">
        <f>IF(AND(②解答入力!$D119&lt;&gt;"",②解答入力!V119&lt;&gt;""),IF(②解答入力!$D119=②解答入力!V119,1,0),"")</f>
        <v/>
      </c>
      <c r="W119" s="400" t="str">
        <f>IF(AND(②解答入力!$D119&lt;&gt;"",②解答入力!W119&lt;&gt;""),IF(②解答入力!$D119=②解答入力!W119,1,0),"")</f>
        <v/>
      </c>
      <c r="X119" s="400" t="str">
        <f>IF(AND(②解答入力!$D119&lt;&gt;"",②解答入力!X119&lt;&gt;""),IF(②解答入力!$D119=②解答入力!X119,1,0),"")</f>
        <v/>
      </c>
      <c r="Y119" s="400" t="str">
        <f>IF(AND(②解答入力!$D119&lt;&gt;"",②解答入力!Y119&lt;&gt;""),IF(②解答入力!$D119=②解答入力!Y119,1,0),"")</f>
        <v/>
      </c>
      <c r="Z119" s="400" t="str">
        <f>IF(AND(②解答入力!$D119&lt;&gt;"",②解答入力!Z119&lt;&gt;""),IF(②解答入力!$D119=②解答入力!Z119,1,0),"")</f>
        <v/>
      </c>
      <c r="AA119" s="400" t="str">
        <f>IF(AND(②解答入力!$D119&lt;&gt;"",②解答入力!AA119&lt;&gt;""),IF(②解答入力!$D119=②解答入力!AA119,1,0),"")</f>
        <v/>
      </c>
      <c r="AB119" s="400" t="str">
        <f>IF(AND(②解答入力!$D119&lt;&gt;"",②解答入力!AB119&lt;&gt;""),IF(②解答入力!$D119=②解答入力!AB119,1,0),"")</f>
        <v/>
      </c>
      <c r="AC119" s="400" t="str">
        <f>IF(AND(②解答入力!$D119&lt;&gt;"",②解答入力!AC119&lt;&gt;""),IF(②解答入力!$D119=②解答入力!AC119,1,0),"")</f>
        <v/>
      </c>
      <c r="AD119" s="400" t="str">
        <f>IF(AND(②解答入力!$D119&lt;&gt;"",②解答入力!AD119&lt;&gt;""),IF(②解答入力!$D119=②解答入力!AD119,1,0),"")</f>
        <v/>
      </c>
      <c r="AE119" s="400" t="str">
        <f>IF(AND(②解答入力!$D119&lt;&gt;"",②解答入力!AE119&lt;&gt;""),IF(②解答入力!$D119=②解答入力!AE119,1,0),"")</f>
        <v/>
      </c>
      <c r="AF119" s="400" t="str">
        <f>IF(AND(②解答入力!$D119&lt;&gt;"",②解答入力!AF119&lt;&gt;""),IF(②解答入力!$D119=②解答入力!AF119,1,0),"")</f>
        <v/>
      </c>
      <c r="AG119" s="400" t="str">
        <f>IF(AND(②解答入力!$D119&lt;&gt;"",②解答入力!AG119&lt;&gt;""),IF(②解答入力!$D119=②解答入力!AG119,1,0),"")</f>
        <v/>
      </c>
      <c r="AH119" s="400" t="str">
        <f>IF(AND(②解答入力!$D119&lt;&gt;"",②解答入力!AH119&lt;&gt;""),IF(②解答入力!$D119=②解答入力!AH119,1,0),"")</f>
        <v/>
      </c>
      <c r="AI119" s="400" t="str">
        <f>IF(AND(②解答入力!$D119&lt;&gt;"",②解答入力!AI119&lt;&gt;""),IF(②解答入力!$D119=②解答入力!AI119,1,0),"")</f>
        <v/>
      </c>
      <c r="AJ119" s="400" t="str">
        <f>IF(AND(②解答入力!$D119&lt;&gt;"",②解答入力!AJ119&lt;&gt;""),IF(②解答入力!$D119=②解答入力!AJ119,1,0),"")</f>
        <v/>
      </c>
      <c r="AK119" s="400" t="str">
        <f>IF(AND(②解答入力!$D119&lt;&gt;"",②解答入力!AK119&lt;&gt;""),IF(②解答入力!$D119=②解答入力!AK119,1,0),"")</f>
        <v/>
      </c>
      <c r="AL119" s="400" t="str">
        <f>IF(AND(②解答入力!$D119&lt;&gt;"",②解答入力!AL119&lt;&gt;""),IF(②解答入力!$D119=②解答入力!AL119,1,0),"")</f>
        <v/>
      </c>
      <c r="AM119" s="400" t="str">
        <f>IF(AND(②解答入力!$D119&lt;&gt;"",②解答入力!AM119&lt;&gt;""),IF(②解答入力!$D119=②解答入力!AM119,1,0),"")</f>
        <v/>
      </c>
      <c r="AN119" s="400" t="str">
        <f>IF(AND(②解答入力!$D119&lt;&gt;"",②解答入力!AN119&lt;&gt;""),IF(②解答入力!$D119=②解答入力!AN119,1,0),"")</f>
        <v/>
      </c>
      <c r="AO119" s="400" t="str">
        <f>IF(AND(②解答入力!$D119&lt;&gt;"",②解答入力!AO119&lt;&gt;""),IF(②解答入力!$D119=②解答入力!AO119,1,0),"")</f>
        <v/>
      </c>
      <c r="AP119" s="400" t="str">
        <f>IF(AND(②解答入力!$D119&lt;&gt;"",②解答入力!AP119&lt;&gt;""),IF(②解答入力!$D119=②解答入力!AP119,1,0),"")</f>
        <v/>
      </c>
      <c r="AQ119" s="400" t="str">
        <f>IF(AND(②解答入力!$D119&lt;&gt;"",②解答入力!AQ119&lt;&gt;""),IF(②解答入力!$D119=②解答入力!AQ119,1,0),"")</f>
        <v/>
      </c>
      <c r="AR119" s="407" t="str">
        <f>IF(AND(②解答入力!$D119&lt;&gt;"",②解答入力!AR119&lt;&gt;""),IF(②解答入力!$D119=②解答入力!AR119,1,0),"")</f>
        <v/>
      </c>
    </row>
    <row r="120" spans="1:44" ht="13.5" customHeight="1" thickBot="1">
      <c r="A120" s="510" t="s">
        <v>50</v>
      </c>
      <c r="B120" s="503" t="s">
        <v>149</v>
      </c>
      <c r="C120" s="105">
        <v>114</v>
      </c>
      <c r="D120" s="369"/>
      <c r="E120" s="401" t="str">
        <f>IF(AND(②解答入力!$D120&lt;&gt;"",②解答入力!E120&lt;&gt;""),IF(②解答入力!$D120=②解答入力!E120,1,0),"")</f>
        <v/>
      </c>
      <c r="F120" s="402" t="str">
        <f>IF(AND(②解答入力!$D120&lt;&gt;"",②解答入力!F120&lt;&gt;""),IF(②解答入力!$D120=②解答入力!F120,1,0),"")</f>
        <v/>
      </c>
      <c r="G120" s="402" t="str">
        <f>IF(AND(②解答入力!$D120&lt;&gt;"",②解答入力!G120&lt;&gt;""),IF(②解答入力!$D120=②解答入力!G120,1,0),"")</f>
        <v/>
      </c>
      <c r="H120" s="402" t="str">
        <f>IF(AND(②解答入力!$D120&lt;&gt;"",②解答入力!H120&lt;&gt;""),IF(②解答入力!$D120=②解答入力!H120,1,0),"")</f>
        <v/>
      </c>
      <c r="I120" s="402" t="str">
        <f>IF(AND(②解答入力!$D120&lt;&gt;"",②解答入力!I120&lt;&gt;""),IF(②解答入力!$D120=②解答入力!I120,1,0),"")</f>
        <v/>
      </c>
      <c r="J120" s="402" t="str">
        <f>IF(AND(②解答入力!$D120&lt;&gt;"",②解答入力!J120&lt;&gt;""),IF(②解答入力!$D120=②解答入力!J120,1,0),"")</f>
        <v/>
      </c>
      <c r="K120" s="402" t="str">
        <f>IF(AND(②解答入力!$D120&lt;&gt;"",②解答入力!K120&lt;&gt;""),IF(②解答入力!$D120=②解答入力!K120,1,0),"")</f>
        <v/>
      </c>
      <c r="L120" s="402" t="str">
        <f>IF(AND(②解答入力!$D120&lt;&gt;"",②解答入力!L120&lt;&gt;""),IF(②解答入力!$D120=②解答入力!L120,1,0),"")</f>
        <v/>
      </c>
      <c r="M120" s="402" t="str">
        <f>IF(AND(②解答入力!$D120&lt;&gt;"",②解答入力!M120&lt;&gt;""),IF(②解答入力!$D120=②解答入力!M120,1,0),"")</f>
        <v/>
      </c>
      <c r="N120" s="402" t="str">
        <f>IF(AND(②解答入力!$D120&lt;&gt;"",②解答入力!N120&lt;&gt;""),IF(②解答入力!$D120=②解答入力!N120,1,0),"")</f>
        <v/>
      </c>
      <c r="O120" s="402" t="str">
        <f>IF(AND(②解答入力!$D120&lt;&gt;"",②解答入力!O120&lt;&gt;""),IF(②解答入力!$D120=②解答入力!O120,1,0),"")</f>
        <v/>
      </c>
      <c r="P120" s="402" t="str">
        <f>IF(AND(②解答入力!$D120&lt;&gt;"",②解答入力!P120&lt;&gt;""),IF(②解答入力!$D120=②解答入力!P120,1,0),"")</f>
        <v/>
      </c>
      <c r="Q120" s="402" t="str">
        <f>IF(AND(②解答入力!$D120&lt;&gt;"",②解答入力!Q120&lt;&gt;""),IF(②解答入力!$D120=②解答入力!Q120,1,0),"")</f>
        <v/>
      </c>
      <c r="R120" s="402" t="str">
        <f>IF(AND(②解答入力!$D120&lt;&gt;"",②解答入力!R120&lt;&gt;""),IF(②解答入力!$D120=②解答入力!R120,1,0),"")</f>
        <v/>
      </c>
      <c r="S120" s="402" t="str">
        <f>IF(AND(②解答入力!$D120&lt;&gt;"",②解答入力!S120&lt;&gt;""),IF(②解答入力!$D120=②解答入力!S120,1,0),"")</f>
        <v/>
      </c>
      <c r="T120" s="402" t="str">
        <f>IF(AND(②解答入力!$D120&lt;&gt;"",②解答入力!T120&lt;&gt;""),IF(②解答入力!$D120=②解答入力!T120,1,0),"")</f>
        <v/>
      </c>
      <c r="U120" s="402" t="str">
        <f>IF(AND(②解答入力!$D120&lt;&gt;"",②解答入力!U120&lt;&gt;""),IF(②解答入力!$D120=②解答入力!U120,1,0),"")</f>
        <v/>
      </c>
      <c r="V120" s="402" t="str">
        <f>IF(AND(②解答入力!$D120&lt;&gt;"",②解答入力!V120&lt;&gt;""),IF(②解答入力!$D120=②解答入力!V120,1,0),"")</f>
        <v/>
      </c>
      <c r="W120" s="402" t="str">
        <f>IF(AND(②解答入力!$D120&lt;&gt;"",②解答入力!W120&lt;&gt;""),IF(②解答入力!$D120=②解答入力!W120,1,0),"")</f>
        <v/>
      </c>
      <c r="X120" s="402" t="str">
        <f>IF(AND(②解答入力!$D120&lt;&gt;"",②解答入力!X120&lt;&gt;""),IF(②解答入力!$D120=②解答入力!X120,1,0),"")</f>
        <v/>
      </c>
      <c r="Y120" s="402" t="str">
        <f>IF(AND(②解答入力!$D120&lt;&gt;"",②解答入力!Y120&lt;&gt;""),IF(②解答入力!$D120=②解答入力!Y120,1,0),"")</f>
        <v/>
      </c>
      <c r="Z120" s="402" t="str">
        <f>IF(AND(②解答入力!$D120&lt;&gt;"",②解答入力!Z120&lt;&gt;""),IF(②解答入力!$D120=②解答入力!Z120,1,0),"")</f>
        <v/>
      </c>
      <c r="AA120" s="402" t="str">
        <f>IF(AND(②解答入力!$D120&lt;&gt;"",②解答入力!AA120&lt;&gt;""),IF(②解答入力!$D120=②解答入力!AA120,1,0),"")</f>
        <v/>
      </c>
      <c r="AB120" s="402" t="str">
        <f>IF(AND(②解答入力!$D120&lt;&gt;"",②解答入力!AB120&lt;&gt;""),IF(②解答入力!$D120=②解答入力!AB120,1,0),"")</f>
        <v/>
      </c>
      <c r="AC120" s="402" t="str">
        <f>IF(AND(②解答入力!$D120&lt;&gt;"",②解答入力!AC120&lt;&gt;""),IF(②解答入力!$D120=②解答入力!AC120,1,0),"")</f>
        <v/>
      </c>
      <c r="AD120" s="402" t="str">
        <f>IF(AND(②解答入力!$D120&lt;&gt;"",②解答入力!AD120&lt;&gt;""),IF(②解答入力!$D120=②解答入力!AD120,1,0),"")</f>
        <v/>
      </c>
      <c r="AE120" s="402" t="str">
        <f>IF(AND(②解答入力!$D120&lt;&gt;"",②解答入力!AE120&lt;&gt;""),IF(②解答入力!$D120=②解答入力!AE120,1,0),"")</f>
        <v/>
      </c>
      <c r="AF120" s="402" t="str">
        <f>IF(AND(②解答入力!$D120&lt;&gt;"",②解答入力!AF120&lt;&gt;""),IF(②解答入力!$D120=②解答入力!AF120,1,0),"")</f>
        <v/>
      </c>
      <c r="AG120" s="402" t="str">
        <f>IF(AND(②解答入力!$D120&lt;&gt;"",②解答入力!AG120&lt;&gt;""),IF(②解答入力!$D120=②解答入力!AG120,1,0),"")</f>
        <v/>
      </c>
      <c r="AH120" s="402" t="str">
        <f>IF(AND(②解答入力!$D120&lt;&gt;"",②解答入力!AH120&lt;&gt;""),IF(②解答入力!$D120=②解答入力!AH120,1,0),"")</f>
        <v/>
      </c>
      <c r="AI120" s="402" t="str">
        <f>IF(AND(②解答入力!$D120&lt;&gt;"",②解答入力!AI120&lt;&gt;""),IF(②解答入力!$D120=②解答入力!AI120,1,0),"")</f>
        <v/>
      </c>
      <c r="AJ120" s="402" t="str">
        <f>IF(AND(②解答入力!$D120&lt;&gt;"",②解答入力!AJ120&lt;&gt;""),IF(②解答入力!$D120=②解答入力!AJ120,1,0),"")</f>
        <v/>
      </c>
      <c r="AK120" s="402" t="str">
        <f>IF(AND(②解答入力!$D120&lt;&gt;"",②解答入力!AK120&lt;&gt;""),IF(②解答入力!$D120=②解答入力!AK120,1,0),"")</f>
        <v/>
      </c>
      <c r="AL120" s="402" t="str">
        <f>IF(AND(②解答入力!$D120&lt;&gt;"",②解答入力!AL120&lt;&gt;""),IF(②解答入力!$D120=②解答入力!AL120,1,0),"")</f>
        <v/>
      </c>
      <c r="AM120" s="402" t="str">
        <f>IF(AND(②解答入力!$D120&lt;&gt;"",②解答入力!AM120&lt;&gt;""),IF(②解答入力!$D120=②解答入力!AM120,1,0),"")</f>
        <v/>
      </c>
      <c r="AN120" s="402" t="str">
        <f>IF(AND(②解答入力!$D120&lt;&gt;"",②解答入力!AN120&lt;&gt;""),IF(②解答入力!$D120=②解答入力!AN120,1,0),"")</f>
        <v/>
      </c>
      <c r="AO120" s="402" t="str">
        <f>IF(AND(②解答入力!$D120&lt;&gt;"",②解答入力!AO120&lt;&gt;""),IF(②解答入力!$D120=②解答入力!AO120,1,0),"")</f>
        <v/>
      </c>
      <c r="AP120" s="402" t="str">
        <f>IF(AND(②解答入力!$D120&lt;&gt;"",②解答入力!AP120&lt;&gt;""),IF(②解答入力!$D120=②解答入力!AP120,1,0),"")</f>
        <v/>
      </c>
      <c r="AQ120" s="402" t="str">
        <f>IF(AND(②解答入力!$D120&lt;&gt;"",②解答入力!AQ120&lt;&gt;""),IF(②解答入力!$D120=②解答入力!AQ120,1,0),"")</f>
        <v/>
      </c>
      <c r="AR120" s="410" t="str">
        <f>IF(AND(②解答入力!$D120&lt;&gt;"",②解答入力!AR120&lt;&gt;""),IF(②解答入力!$D120=②解答入力!AR120,1,0),"")</f>
        <v/>
      </c>
    </row>
    <row r="121" spans="1:44" ht="14.25" thickBot="1">
      <c r="A121" s="510"/>
      <c r="B121" s="788"/>
      <c r="C121" s="103">
        <v>115</v>
      </c>
      <c r="D121" s="368"/>
      <c r="E121" s="397" t="str">
        <f>IF(AND(②解答入力!$D121&lt;&gt;"",②解答入力!E121&lt;&gt;""),IF(②解答入力!$D121=②解答入力!E121,1,0),"")</f>
        <v/>
      </c>
      <c r="F121" s="398" t="str">
        <f>IF(AND(②解答入力!$D121&lt;&gt;"",②解答入力!F121&lt;&gt;""),IF(②解答入力!$D121=②解答入力!F121,1,0),"")</f>
        <v/>
      </c>
      <c r="G121" s="398" t="str">
        <f>IF(AND(②解答入力!$D121&lt;&gt;"",②解答入力!G121&lt;&gt;""),IF(②解答入力!$D121=②解答入力!G121,1,0),"")</f>
        <v/>
      </c>
      <c r="H121" s="398" t="str">
        <f>IF(AND(②解答入力!$D121&lt;&gt;"",②解答入力!H121&lt;&gt;""),IF(②解答入力!$D121=②解答入力!H121,1,0),"")</f>
        <v/>
      </c>
      <c r="I121" s="398" t="str">
        <f>IF(AND(②解答入力!$D121&lt;&gt;"",②解答入力!I121&lt;&gt;""),IF(②解答入力!$D121=②解答入力!I121,1,0),"")</f>
        <v/>
      </c>
      <c r="J121" s="398" t="str">
        <f>IF(AND(②解答入力!$D121&lt;&gt;"",②解答入力!J121&lt;&gt;""),IF(②解答入力!$D121=②解答入力!J121,1,0),"")</f>
        <v/>
      </c>
      <c r="K121" s="398" t="str">
        <f>IF(AND(②解答入力!$D121&lt;&gt;"",②解答入力!K121&lt;&gt;""),IF(②解答入力!$D121=②解答入力!K121,1,0),"")</f>
        <v/>
      </c>
      <c r="L121" s="398" t="str">
        <f>IF(AND(②解答入力!$D121&lt;&gt;"",②解答入力!L121&lt;&gt;""),IF(②解答入力!$D121=②解答入力!L121,1,0),"")</f>
        <v/>
      </c>
      <c r="M121" s="398" t="str">
        <f>IF(AND(②解答入力!$D121&lt;&gt;"",②解答入力!M121&lt;&gt;""),IF(②解答入力!$D121=②解答入力!M121,1,0),"")</f>
        <v/>
      </c>
      <c r="N121" s="398" t="str">
        <f>IF(AND(②解答入力!$D121&lt;&gt;"",②解答入力!N121&lt;&gt;""),IF(②解答入力!$D121=②解答入力!N121,1,0),"")</f>
        <v/>
      </c>
      <c r="O121" s="398" t="str">
        <f>IF(AND(②解答入力!$D121&lt;&gt;"",②解答入力!O121&lt;&gt;""),IF(②解答入力!$D121=②解答入力!O121,1,0),"")</f>
        <v/>
      </c>
      <c r="P121" s="398" t="str">
        <f>IF(AND(②解答入力!$D121&lt;&gt;"",②解答入力!P121&lt;&gt;""),IF(②解答入力!$D121=②解答入力!P121,1,0),"")</f>
        <v/>
      </c>
      <c r="Q121" s="398" t="str">
        <f>IF(AND(②解答入力!$D121&lt;&gt;"",②解答入力!Q121&lt;&gt;""),IF(②解答入力!$D121=②解答入力!Q121,1,0),"")</f>
        <v/>
      </c>
      <c r="R121" s="398" t="str">
        <f>IF(AND(②解答入力!$D121&lt;&gt;"",②解答入力!R121&lt;&gt;""),IF(②解答入力!$D121=②解答入力!R121,1,0),"")</f>
        <v/>
      </c>
      <c r="S121" s="398" t="str">
        <f>IF(AND(②解答入力!$D121&lt;&gt;"",②解答入力!S121&lt;&gt;""),IF(②解答入力!$D121=②解答入力!S121,1,0),"")</f>
        <v/>
      </c>
      <c r="T121" s="398" t="str">
        <f>IF(AND(②解答入力!$D121&lt;&gt;"",②解答入力!T121&lt;&gt;""),IF(②解答入力!$D121=②解答入力!T121,1,0),"")</f>
        <v/>
      </c>
      <c r="U121" s="398" t="str">
        <f>IF(AND(②解答入力!$D121&lt;&gt;"",②解答入力!U121&lt;&gt;""),IF(②解答入力!$D121=②解答入力!U121,1,0),"")</f>
        <v/>
      </c>
      <c r="V121" s="398" t="str">
        <f>IF(AND(②解答入力!$D121&lt;&gt;"",②解答入力!V121&lt;&gt;""),IF(②解答入力!$D121=②解答入力!V121,1,0),"")</f>
        <v/>
      </c>
      <c r="W121" s="398" t="str">
        <f>IF(AND(②解答入力!$D121&lt;&gt;"",②解答入力!W121&lt;&gt;""),IF(②解答入力!$D121=②解答入力!W121,1,0),"")</f>
        <v/>
      </c>
      <c r="X121" s="398" t="str">
        <f>IF(AND(②解答入力!$D121&lt;&gt;"",②解答入力!X121&lt;&gt;""),IF(②解答入力!$D121=②解答入力!X121,1,0),"")</f>
        <v/>
      </c>
      <c r="Y121" s="398" t="str">
        <f>IF(AND(②解答入力!$D121&lt;&gt;"",②解答入力!Y121&lt;&gt;""),IF(②解答入力!$D121=②解答入力!Y121,1,0),"")</f>
        <v/>
      </c>
      <c r="Z121" s="398" t="str">
        <f>IF(AND(②解答入力!$D121&lt;&gt;"",②解答入力!Z121&lt;&gt;""),IF(②解答入力!$D121=②解答入力!Z121,1,0),"")</f>
        <v/>
      </c>
      <c r="AA121" s="398" t="str">
        <f>IF(AND(②解答入力!$D121&lt;&gt;"",②解答入力!AA121&lt;&gt;""),IF(②解答入力!$D121=②解答入力!AA121,1,0),"")</f>
        <v/>
      </c>
      <c r="AB121" s="398" t="str">
        <f>IF(AND(②解答入力!$D121&lt;&gt;"",②解答入力!AB121&lt;&gt;""),IF(②解答入力!$D121=②解答入力!AB121,1,0),"")</f>
        <v/>
      </c>
      <c r="AC121" s="398" t="str">
        <f>IF(AND(②解答入力!$D121&lt;&gt;"",②解答入力!AC121&lt;&gt;""),IF(②解答入力!$D121=②解答入力!AC121,1,0),"")</f>
        <v/>
      </c>
      <c r="AD121" s="398" t="str">
        <f>IF(AND(②解答入力!$D121&lt;&gt;"",②解答入力!AD121&lt;&gt;""),IF(②解答入力!$D121=②解答入力!AD121,1,0),"")</f>
        <v/>
      </c>
      <c r="AE121" s="398" t="str">
        <f>IF(AND(②解答入力!$D121&lt;&gt;"",②解答入力!AE121&lt;&gt;""),IF(②解答入力!$D121=②解答入力!AE121,1,0),"")</f>
        <v/>
      </c>
      <c r="AF121" s="398" t="str">
        <f>IF(AND(②解答入力!$D121&lt;&gt;"",②解答入力!AF121&lt;&gt;""),IF(②解答入力!$D121=②解答入力!AF121,1,0),"")</f>
        <v/>
      </c>
      <c r="AG121" s="398" t="str">
        <f>IF(AND(②解答入力!$D121&lt;&gt;"",②解答入力!AG121&lt;&gt;""),IF(②解答入力!$D121=②解答入力!AG121,1,0),"")</f>
        <v/>
      </c>
      <c r="AH121" s="398" t="str">
        <f>IF(AND(②解答入力!$D121&lt;&gt;"",②解答入力!AH121&lt;&gt;""),IF(②解答入力!$D121=②解答入力!AH121,1,0),"")</f>
        <v/>
      </c>
      <c r="AI121" s="398" t="str">
        <f>IF(AND(②解答入力!$D121&lt;&gt;"",②解答入力!AI121&lt;&gt;""),IF(②解答入力!$D121=②解答入力!AI121,1,0),"")</f>
        <v/>
      </c>
      <c r="AJ121" s="398" t="str">
        <f>IF(AND(②解答入力!$D121&lt;&gt;"",②解答入力!AJ121&lt;&gt;""),IF(②解答入力!$D121=②解答入力!AJ121,1,0),"")</f>
        <v/>
      </c>
      <c r="AK121" s="398" t="str">
        <f>IF(AND(②解答入力!$D121&lt;&gt;"",②解答入力!AK121&lt;&gt;""),IF(②解答入力!$D121=②解答入力!AK121,1,0),"")</f>
        <v/>
      </c>
      <c r="AL121" s="398" t="str">
        <f>IF(AND(②解答入力!$D121&lt;&gt;"",②解答入力!AL121&lt;&gt;""),IF(②解答入力!$D121=②解答入力!AL121,1,0),"")</f>
        <v/>
      </c>
      <c r="AM121" s="398" t="str">
        <f>IF(AND(②解答入力!$D121&lt;&gt;"",②解答入力!AM121&lt;&gt;""),IF(②解答入力!$D121=②解答入力!AM121,1,0),"")</f>
        <v/>
      </c>
      <c r="AN121" s="398" t="str">
        <f>IF(AND(②解答入力!$D121&lt;&gt;"",②解答入力!AN121&lt;&gt;""),IF(②解答入力!$D121=②解答入力!AN121,1,0),"")</f>
        <v/>
      </c>
      <c r="AO121" s="398" t="str">
        <f>IF(AND(②解答入力!$D121&lt;&gt;"",②解答入力!AO121&lt;&gt;""),IF(②解答入力!$D121=②解答入力!AO121,1,0),"")</f>
        <v/>
      </c>
      <c r="AP121" s="398" t="str">
        <f>IF(AND(②解答入力!$D121&lt;&gt;"",②解答入力!AP121&lt;&gt;""),IF(②解答入力!$D121=②解答入力!AP121,1,0),"")</f>
        <v/>
      </c>
      <c r="AQ121" s="398" t="str">
        <f>IF(AND(②解答入力!$D121&lt;&gt;"",②解答入力!AQ121&lt;&gt;""),IF(②解答入力!$D121=②解答入力!AQ121,1,0),"")</f>
        <v/>
      </c>
      <c r="AR121" s="408" t="str">
        <f>IF(AND(②解答入力!$D121&lt;&gt;"",②解答入力!AR121&lt;&gt;""),IF(②解答入力!$D121=②解答入力!AR121,1,0),"")</f>
        <v/>
      </c>
    </row>
    <row r="122" spans="1:44" ht="14.25" thickBot="1">
      <c r="A122" s="510"/>
      <c r="B122" s="789"/>
      <c r="C122" s="106">
        <v>116</v>
      </c>
      <c r="D122" s="365"/>
      <c r="E122" s="399" t="str">
        <f>IF(AND(②解答入力!$D122&lt;&gt;"",②解答入力!E122&lt;&gt;""),IF(②解答入力!$D122=②解答入力!E122,1,0),"")</f>
        <v/>
      </c>
      <c r="F122" s="400" t="str">
        <f>IF(AND(②解答入力!$D122&lt;&gt;"",②解答入力!F122&lt;&gt;""),IF(②解答入力!$D122=②解答入力!F122,1,0),"")</f>
        <v/>
      </c>
      <c r="G122" s="400" t="str">
        <f>IF(AND(②解答入力!$D122&lt;&gt;"",②解答入力!G122&lt;&gt;""),IF(②解答入力!$D122=②解答入力!G122,1,0),"")</f>
        <v/>
      </c>
      <c r="H122" s="400" t="str">
        <f>IF(AND(②解答入力!$D122&lt;&gt;"",②解答入力!H122&lt;&gt;""),IF(②解答入力!$D122=②解答入力!H122,1,0),"")</f>
        <v/>
      </c>
      <c r="I122" s="400" t="str">
        <f>IF(AND(②解答入力!$D122&lt;&gt;"",②解答入力!I122&lt;&gt;""),IF(②解答入力!$D122=②解答入力!I122,1,0),"")</f>
        <v/>
      </c>
      <c r="J122" s="400" t="str">
        <f>IF(AND(②解答入力!$D122&lt;&gt;"",②解答入力!J122&lt;&gt;""),IF(②解答入力!$D122=②解答入力!J122,1,0),"")</f>
        <v/>
      </c>
      <c r="K122" s="400" t="str">
        <f>IF(AND(②解答入力!$D122&lt;&gt;"",②解答入力!K122&lt;&gt;""),IF(②解答入力!$D122=②解答入力!K122,1,0),"")</f>
        <v/>
      </c>
      <c r="L122" s="400" t="str">
        <f>IF(AND(②解答入力!$D122&lt;&gt;"",②解答入力!L122&lt;&gt;""),IF(②解答入力!$D122=②解答入力!L122,1,0),"")</f>
        <v/>
      </c>
      <c r="M122" s="400" t="str">
        <f>IF(AND(②解答入力!$D122&lt;&gt;"",②解答入力!M122&lt;&gt;""),IF(②解答入力!$D122=②解答入力!M122,1,0),"")</f>
        <v/>
      </c>
      <c r="N122" s="400" t="str">
        <f>IF(AND(②解答入力!$D122&lt;&gt;"",②解答入力!N122&lt;&gt;""),IF(②解答入力!$D122=②解答入力!N122,1,0),"")</f>
        <v/>
      </c>
      <c r="O122" s="400" t="str">
        <f>IF(AND(②解答入力!$D122&lt;&gt;"",②解答入力!O122&lt;&gt;""),IF(②解答入力!$D122=②解答入力!O122,1,0),"")</f>
        <v/>
      </c>
      <c r="P122" s="400" t="str">
        <f>IF(AND(②解答入力!$D122&lt;&gt;"",②解答入力!P122&lt;&gt;""),IF(②解答入力!$D122=②解答入力!P122,1,0),"")</f>
        <v/>
      </c>
      <c r="Q122" s="400" t="str">
        <f>IF(AND(②解答入力!$D122&lt;&gt;"",②解答入力!Q122&lt;&gt;""),IF(②解答入力!$D122=②解答入力!Q122,1,0),"")</f>
        <v/>
      </c>
      <c r="R122" s="400" t="str">
        <f>IF(AND(②解答入力!$D122&lt;&gt;"",②解答入力!R122&lt;&gt;""),IF(②解答入力!$D122=②解答入力!R122,1,0),"")</f>
        <v/>
      </c>
      <c r="S122" s="400" t="str">
        <f>IF(AND(②解答入力!$D122&lt;&gt;"",②解答入力!S122&lt;&gt;""),IF(②解答入力!$D122=②解答入力!S122,1,0),"")</f>
        <v/>
      </c>
      <c r="T122" s="400" t="str">
        <f>IF(AND(②解答入力!$D122&lt;&gt;"",②解答入力!T122&lt;&gt;""),IF(②解答入力!$D122=②解答入力!T122,1,0),"")</f>
        <v/>
      </c>
      <c r="U122" s="400" t="str">
        <f>IF(AND(②解答入力!$D122&lt;&gt;"",②解答入力!U122&lt;&gt;""),IF(②解答入力!$D122=②解答入力!U122,1,0),"")</f>
        <v/>
      </c>
      <c r="V122" s="400" t="str">
        <f>IF(AND(②解答入力!$D122&lt;&gt;"",②解答入力!V122&lt;&gt;""),IF(②解答入力!$D122=②解答入力!V122,1,0),"")</f>
        <v/>
      </c>
      <c r="W122" s="400" t="str">
        <f>IF(AND(②解答入力!$D122&lt;&gt;"",②解答入力!W122&lt;&gt;""),IF(②解答入力!$D122=②解答入力!W122,1,0),"")</f>
        <v/>
      </c>
      <c r="X122" s="400" t="str">
        <f>IF(AND(②解答入力!$D122&lt;&gt;"",②解答入力!X122&lt;&gt;""),IF(②解答入力!$D122=②解答入力!X122,1,0),"")</f>
        <v/>
      </c>
      <c r="Y122" s="400" t="str">
        <f>IF(AND(②解答入力!$D122&lt;&gt;"",②解答入力!Y122&lt;&gt;""),IF(②解答入力!$D122=②解答入力!Y122,1,0),"")</f>
        <v/>
      </c>
      <c r="Z122" s="400" t="str">
        <f>IF(AND(②解答入力!$D122&lt;&gt;"",②解答入力!Z122&lt;&gt;""),IF(②解答入力!$D122=②解答入力!Z122,1,0),"")</f>
        <v/>
      </c>
      <c r="AA122" s="400" t="str">
        <f>IF(AND(②解答入力!$D122&lt;&gt;"",②解答入力!AA122&lt;&gt;""),IF(②解答入力!$D122=②解答入力!AA122,1,0),"")</f>
        <v/>
      </c>
      <c r="AB122" s="400" t="str">
        <f>IF(AND(②解答入力!$D122&lt;&gt;"",②解答入力!AB122&lt;&gt;""),IF(②解答入力!$D122=②解答入力!AB122,1,0),"")</f>
        <v/>
      </c>
      <c r="AC122" s="400" t="str">
        <f>IF(AND(②解答入力!$D122&lt;&gt;"",②解答入力!AC122&lt;&gt;""),IF(②解答入力!$D122=②解答入力!AC122,1,0),"")</f>
        <v/>
      </c>
      <c r="AD122" s="400" t="str">
        <f>IF(AND(②解答入力!$D122&lt;&gt;"",②解答入力!AD122&lt;&gt;""),IF(②解答入力!$D122=②解答入力!AD122,1,0),"")</f>
        <v/>
      </c>
      <c r="AE122" s="400" t="str">
        <f>IF(AND(②解答入力!$D122&lt;&gt;"",②解答入力!AE122&lt;&gt;""),IF(②解答入力!$D122=②解答入力!AE122,1,0),"")</f>
        <v/>
      </c>
      <c r="AF122" s="400" t="str">
        <f>IF(AND(②解答入力!$D122&lt;&gt;"",②解答入力!AF122&lt;&gt;""),IF(②解答入力!$D122=②解答入力!AF122,1,0),"")</f>
        <v/>
      </c>
      <c r="AG122" s="400" t="str">
        <f>IF(AND(②解答入力!$D122&lt;&gt;"",②解答入力!AG122&lt;&gt;""),IF(②解答入力!$D122=②解答入力!AG122,1,0),"")</f>
        <v/>
      </c>
      <c r="AH122" s="400" t="str">
        <f>IF(AND(②解答入力!$D122&lt;&gt;"",②解答入力!AH122&lt;&gt;""),IF(②解答入力!$D122=②解答入力!AH122,1,0),"")</f>
        <v/>
      </c>
      <c r="AI122" s="400" t="str">
        <f>IF(AND(②解答入力!$D122&lt;&gt;"",②解答入力!AI122&lt;&gt;""),IF(②解答入力!$D122=②解答入力!AI122,1,0),"")</f>
        <v/>
      </c>
      <c r="AJ122" s="400" t="str">
        <f>IF(AND(②解答入力!$D122&lt;&gt;"",②解答入力!AJ122&lt;&gt;""),IF(②解答入力!$D122=②解答入力!AJ122,1,0),"")</f>
        <v/>
      </c>
      <c r="AK122" s="400" t="str">
        <f>IF(AND(②解答入力!$D122&lt;&gt;"",②解答入力!AK122&lt;&gt;""),IF(②解答入力!$D122=②解答入力!AK122,1,0),"")</f>
        <v/>
      </c>
      <c r="AL122" s="400" t="str">
        <f>IF(AND(②解答入力!$D122&lt;&gt;"",②解答入力!AL122&lt;&gt;""),IF(②解答入力!$D122=②解答入力!AL122,1,0),"")</f>
        <v/>
      </c>
      <c r="AM122" s="400" t="str">
        <f>IF(AND(②解答入力!$D122&lt;&gt;"",②解答入力!AM122&lt;&gt;""),IF(②解答入力!$D122=②解答入力!AM122,1,0),"")</f>
        <v/>
      </c>
      <c r="AN122" s="400" t="str">
        <f>IF(AND(②解答入力!$D122&lt;&gt;"",②解答入力!AN122&lt;&gt;""),IF(②解答入力!$D122=②解答入力!AN122,1,0),"")</f>
        <v/>
      </c>
      <c r="AO122" s="400" t="str">
        <f>IF(AND(②解答入力!$D122&lt;&gt;"",②解答入力!AO122&lt;&gt;""),IF(②解答入力!$D122=②解答入力!AO122,1,0),"")</f>
        <v/>
      </c>
      <c r="AP122" s="400" t="str">
        <f>IF(AND(②解答入力!$D122&lt;&gt;"",②解答入力!AP122&lt;&gt;""),IF(②解答入力!$D122=②解答入力!AP122,1,0),"")</f>
        <v/>
      </c>
      <c r="AQ122" s="400" t="str">
        <f>IF(AND(②解答入力!$D122&lt;&gt;"",②解答入力!AQ122&lt;&gt;""),IF(②解答入力!$D122=②解答入力!AQ122,1,0),"")</f>
        <v/>
      </c>
      <c r="AR122" s="407" t="str">
        <f>IF(AND(②解答入力!$D122&lt;&gt;"",②解答入力!AR122&lt;&gt;""),IF(②解答入力!$D122=②解答入力!AR122,1,0),"")</f>
        <v/>
      </c>
    </row>
    <row r="123" spans="1:44" ht="13.5" customHeight="1" thickBot="1">
      <c r="A123" s="510"/>
      <c r="B123" s="492" t="s">
        <v>150</v>
      </c>
      <c r="C123" s="114">
        <v>117</v>
      </c>
      <c r="D123" s="366"/>
      <c r="E123" s="395" t="str">
        <f>IF(AND(②解答入力!$D123&lt;&gt;"",②解答入力!E123&lt;&gt;""),IF(②解答入力!$D123=②解答入力!E123,1,0),"")</f>
        <v/>
      </c>
      <c r="F123" s="396" t="str">
        <f>IF(AND(②解答入力!$D123&lt;&gt;"",②解答入力!F123&lt;&gt;""),IF(②解答入力!$D123=②解答入力!F123,1,0),"")</f>
        <v/>
      </c>
      <c r="G123" s="396" t="str">
        <f>IF(AND(②解答入力!$D123&lt;&gt;"",②解答入力!G123&lt;&gt;""),IF(②解答入力!$D123=②解答入力!G123,1,0),"")</f>
        <v/>
      </c>
      <c r="H123" s="396" t="str">
        <f>IF(AND(②解答入力!$D123&lt;&gt;"",②解答入力!H123&lt;&gt;""),IF(②解答入力!$D123=②解答入力!H123,1,0),"")</f>
        <v/>
      </c>
      <c r="I123" s="396" t="str">
        <f>IF(AND(②解答入力!$D123&lt;&gt;"",②解答入力!I123&lt;&gt;""),IF(②解答入力!$D123=②解答入力!I123,1,0),"")</f>
        <v/>
      </c>
      <c r="J123" s="396" t="str">
        <f>IF(AND(②解答入力!$D123&lt;&gt;"",②解答入力!J123&lt;&gt;""),IF(②解答入力!$D123=②解答入力!J123,1,0),"")</f>
        <v/>
      </c>
      <c r="K123" s="396" t="str">
        <f>IF(AND(②解答入力!$D123&lt;&gt;"",②解答入力!K123&lt;&gt;""),IF(②解答入力!$D123=②解答入力!K123,1,0),"")</f>
        <v/>
      </c>
      <c r="L123" s="396" t="str">
        <f>IF(AND(②解答入力!$D123&lt;&gt;"",②解答入力!L123&lt;&gt;""),IF(②解答入力!$D123=②解答入力!L123,1,0),"")</f>
        <v/>
      </c>
      <c r="M123" s="396" t="str">
        <f>IF(AND(②解答入力!$D123&lt;&gt;"",②解答入力!M123&lt;&gt;""),IF(②解答入力!$D123=②解答入力!M123,1,0),"")</f>
        <v/>
      </c>
      <c r="N123" s="396" t="str">
        <f>IF(AND(②解答入力!$D123&lt;&gt;"",②解答入力!N123&lt;&gt;""),IF(②解答入力!$D123=②解答入力!N123,1,0),"")</f>
        <v/>
      </c>
      <c r="O123" s="396" t="str">
        <f>IF(AND(②解答入力!$D123&lt;&gt;"",②解答入力!O123&lt;&gt;""),IF(②解答入力!$D123=②解答入力!O123,1,0),"")</f>
        <v/>
      </c>
      <c r="P123" s="396" t="str">
        <f>IF(AND(②解答入力!$D123&lt;&gt;"",②解答入力!P123&lt;&gt;""),IF(②解答入力!$D123=②解答入力!P123,1,0),"")</f>
        <v/>
      </c>
      <c r="Q123" s="396" t="str">
        <f>IF(AND(②解答入力!$D123&lt;&gt;"",②解答入力!Q123&lt;&gt;""),IF(②解答入力!$D123=②解答入力!Q123,1,0),"")</f>
        <v/>
      </c>
      <c r="R123" s="396" t="str">
        <f>IF(AND(②解答入力!$D123&lt;&gt;"",②解答入力!R123&lt;&gt;""),IF(②解答入力!$D123=②解答入力!R123,1,0),"")</f>
        <v/>
      </c>
      <c r="S123" s="396" t="str">
        <f>IF(AND(②解答入力!$D123&lt;&gt;"",②解答入力!S123&lt;&gt;""),IF(②解答入力!$D123=②解答入力!S123,1,0),"")</f>
        <v/>
      </c>
      <c r="T123" s="396" t="str">
        <f>IF(AND(②解答入力!$D123&lt;&gt;"",②解答入力!T123&lt;&gt;""),IF(②解答入力!$D123=②解答入力!T123,1,0),"")</f>
        <v/>
      </c>
      <c r="U123" s="396" t="str">
        <f>IF(AND(②解答入力!$D123&lt;&gt;"",②解答入力!U123&lt;&gt;""),IF(②解答入力!$D123=②解答入力!U123,1,0),"")</f>
        <v/>
      </c>
      <c r="V123" s="396" t="str">
        <f>IF(AND(②解答入力!$D123&lt;&gt;"",②解答入力!V123&lt;&gt;""),IF(②解答入力!$D123=②解答入力!V123,1,0),"")</f>
        <v/>
      </c>
      <c r="W123" s="396" t="str">
        <f>IF(AND(②解答入力!$D123&lt;&gt;"",②解答入力!W123&lt;&gt;""),IF(②解答入力!$D123=②解答入力!W123,1,0),"")</f>
        <v/>
      </c>
      <c r="X123" s="396" t="str">
        <f>IF(AND(②解答入力!$D123&lt;&gt;"",②解答入力!X123&lt;&gt;""),IF(②解答入力!$D123=②解答入力!X123,1,0),"")</f>
        <v/>
      </c>
      <c r="Y123" s="396" t="str">
        <f>IF(AND(②解答入力!$D123&lt;&gt;"",②解答入力!Y123&lt;&gt;""),IF(②解答入力!$D123=②解答入力!Y123,1,0),"")</f>
        <v/>
      </c>
      <c r="Z123" s="396" t="str">
        <f>IF(AND(②解答入力!$D123&lt;&gt;"",②解答入力!Z123&lt;&gt;""),IF(②解答入力!$D123=②解答入力!Z123,1,0),"")</f>
        <v/>
      </c>
      <c r="AA123" s="396" t="str">
        <f>IF(AND(②解答入力!$D123&lt;&gt;"",②解答入力!AA123&lt;&gt;""),IF(②解答入力!$D123=②解答入力!AA123,1,0),"")</f>
        <v/>
      </c>
      <c r="AB123" s="396" t="str">
        <f>IF(AND(②解答入力!$D123&lt;&gt;"",②解答入力!AB123&lt;&gt;""),IF(②解答入力!$D123=②解答入力!AB123,1,0),"")</f>
        <v/>
      </c>
      <c r="AC123" s="396" t="str">
        <f>IF(AND(②解答入力!$D123&lt;&gt;"",②解答入力!AC123&lt;&gt;""),IF(②解答入力!$D123=②解答入力!AC123,1,0),"")</f>
        <v/>
      </c>
      <c r="AD123" s="396" t="str">
        <f>IF(AND(②解答入力!$D123&lt;&gt;"",②解答入力!AD123&lt;&gt;""),IF(②解答入力!$D123=②解答入力!AD123,1,0),"")</f>
        <v/>
      </c>
      <c r="AE123" s="396" t="str">
        <f>IF(AND(②解答入力!$D123&lt;&gt;"",②解答入力!AE123&lt;&gt;""),IF(②解答入力!$D123=②解答入力!AE123,1,0),"")</f>
        <v/>
      </c>
      <c r="AF123" s="396" t="str">
        <f>IF(AND(②解答入力!$D123&lt;&gt;"",②解答入力!AF123&lt;&gt;""),IF(②解答入力!$D123=②解答入力!AF123,1,0),"")</f>
        <v/>
      </c>
      <c r="AG123" s="396" t="str">
        <f>IF(AND(②解答入力!$D123&lt;&gt;"",②解答入力!AG123&lt;&gt;""),IF(②解答入力!$D123=②解答入力!AG123,1,0),"")</f>
        <v/>
      </c>
      <c r="AH123" s="396" t="str">
        <f>IF(AND(②解答入力!$D123&lt;&gt;"",②解答入力!AH123&lt;&gt;""),IF(②解答入力!$D123=②解答入力!AH123,1,0),"")</f>
        <v/>
      </c>
      <c r="AI123" s="396" t="str">
        <f>IF(AND(②解答入力!$D123&lt;&gt;"",②解答入力!AI123&lt;&gt;""),IF(②解答入力!$D123=②解答入力!AI123,1,0),"")</f>
        <v/>
      </c>
      <c r="AJ123" s="396" t="str">
        <f>IF(AND(②解答入力!$D123&lt;&gt;"",②解答入力!AJ123&lt;&gt;""),IF(②解答入力!$D123=②解答入力!AJ123,1,0),"")</f>
        <v/>
      </c>
      <c r="AK123" s="396" t="str">
        <f>IF(AND(②解答入力!$D123&lt;&gt;"",②解答入力!AK123&lt;&gt;""),IF(②解答入力!$D123=②解答入力!AK123,1,0),"")</f>
        <v/>
      </c>
      <c r="AL123" s="396" t="str">
        <f>IF(AND(②解答入力!$D123&lt;&gt;"",②解答入力!AL123&lt;&gt;""),IF(②解答入力!$D123=②解答入力!AL123,1,0),"")</f>
        <v/>
      </c>
      <c r="AM123" s="396" t="str">
        <f>IF(AND(②解答入力!$D123&lt;&gt;"",②解答入力!AM123&lt;&gt;""),IF(②解答入力!$D123=②解答入力!AM123,1,0),"")</f>
        <v/>
      </c>
      <c r="AN123" s="396" t="str">
        <f>IF(AND(②解答入力!$D123&lt;&gt;"",②解答入力!AN123&lt;&gt;""),IF(②解答入力!$D123=②解答入力!AN123,1,0),"")</f>
        <v/>
      </c>
      <c r="AO123" s="396" t="str">
        <f>IF(AND(②解答入力!$D123&lt;&gt;"",②解答入力!AO123&lt;&gt;""),IF(②解答入力!$D123=②解答入力!AO123,1,0),"")</f>
        <v/>
      </c>
      <c r="AP123" s="396" t="str">
        <f>IF(AND(②解答入力!$D123&lt;&gt;"",②解答入力!AP123&lt;&gt;""),IF(②解答入力!$D123=②解答入力!AP123,1,0),"")</f>
        <v/>
      </c>
      <c r="AQ123" s="396" t="str">
        <f>IF(AND(②解答入力!$D123&lt;&gt;"",②解答入力!AQ123&lt;&gt;""),IF(②解答入力!$D123=②解答入力!AQ123,1,0),"")</f>
        <v/>
      </c>
      <c r="AR123" s="406" t="str">
        <f>IF(AND(②解答入力!$D123&lt;&gt;"",②解答入力!AR123&lt;&gt;""),IF(②解答入力!$D123=②解答入力!AR123,1,0),"")</f>
        <v/>
      </c>
    </row>
    <row r="124" spans="1:44" ht="14.25" thickBot="1">
      <c r="A124" s="510"/>
      <c r="B124" s="788"/>
      <c r="C124" s="103">
        <v>118</v>
      </c>
      <c r="D124" s="367"/>
      <c r="E124" s="397" t="str">
        <f>IF(AND(②解答入力!$D124&lt;&gt;"",②解答入力!E124&lt;&gt;""),IF(②解答入力!$D124=②解答入力!E124,1,0),"")</f>
        <v/>
      </c>
      <c r="F124" s="398" t="str">
        <f>IF(AND(②解答入力!$D124&lt;&gt;"",②解答入力!F124&lt;&gt;""),IF(②解答入力!$D124=②解答入力!F124,1,0),"")</f>
        <v/>
      </c>
      <c r="G124" s="398" t="str">
        <f>IF(AND(②解答入力!$D124&lt;&gt;"",②解答入力!G124&lt;&gt;""),IF(②解答入力!$D124=②解答入力!G124,1,0),"")</f>
        <v/>
      </c>
      <c r="H124" s="398" t="str">
        <f>IF(AND(②解答入力!$D124&lt;&gt;"",②解答入力!H124&lt;&gt;""),IF(②解答入力!$D124=②解答入力!H124,1,0),"")</f>
        <v/>
      </c>
      <c r="I124" s="398" t="str">
        <f>IF(AND(②解答入力!$D124&lt;&gt;"",②解答入力!I124&lt;&gt;""),IF(②解答入力!$D124=②解答入力!I124,1,0),"")</f>
        <v/>
      </c>
      <c r="J124" s="398" t="str">
        <f>IF(AND(②解答入力!$D124&lt;&gt;"",②解答入力!J124&lt;&gt;""),IF(②解答入力!$D124=②解答入力!J124,1,0),"")</f>
        <v/>
      </c>
      <c r="K124" s="398" t="str">
        <f>IF(AND(②解答入力!$D124&lt;&gt;"",②解答入力!K124&lt;&gt;""),IF(②解答入力!$D124=②解答入力!K124,1,0),"")</f>
        <v/>
      </c>
      <c r="L124" s="398" t="str">
        <f>IF(AND(②解答入力!$D124&lt;&gt;"",②解答入力!L124&lt;&gt;""),IF(②解答入力!$D124=②解答入力!L124,1,0),"")</f>
        <v/>
      </c>
      <c r="M124" s="398" t="str">
        <f>IF(AND(②解答入力!$D124&lt;&gt;"",②解答入力!M124&lt;&gt;""),IF(②解答入力!$D124=②解答入力!M124,1,0),"")</f>
        <v/>
      </c>
      <c r="N124" s="398" t="str">
        <f>IF(AND(②解答入力!$D124&lt;&gt;"",②解答入力!N124&lt;&gt;""),IF(②解答入力!$D124=②解答入力!N124,1,0),"")</f>
        <v/>
      </c>
      <c r="O124" s="398" t="str">
        <f>IF(AND(②解答入力!$D124&lt;&gt;"",②解答入力!O124&lt;&gt;""),IF(②解答入力!$D124=②解答入力!O124,1,0),"")</f>
        <v/>
      </c>
      <c r="P124" s="398" t="str">
        <f>IF(AND(②解答入力!$D124&lt;&gt;"",②解答入力!P124&lt;&gt;""),IF(②解答入力!$D124=②解答入力!P124,1,0),"")</f>
        <v/>
      </c>
      <c r="Q124" s="398" t="str">
        <f>IF(AND(②解答入力!$D124&lt;&gt;"",②解答入力!Q124&lt;&gt;""),IF(②解答入力!$D124=②解答入力!Q124,1,0),"")</f>
        <v/>
      </c>
      <c r="R124" s="398" t="str">
        <f>IF(AND(②解答入力!$D124&lt;&gt;"",②解答入力!R124&lt;&gt;""),IF(②解答入力!$D124=②解答入力!R124,1,0),"")</f>
        <v/>
      </c>
      <c r="S124" s="398" t="str">
        <f>IF(AND(②解答入力!$D124&lt;&gt;"",②解答入力!S124&lt;&gt;""),IF(②解答入力!$D124=②解答入力!S124,1,0),"")</f>
        <v/>
      </c>
      <c r="T124" s="398" t="str">
        <f>IF(AND(②解答入力!$D124&lt;&gt;"",②解答入力!T124&lt;&gt;""),IF(②解答入力!$D124=②解答入力!T124,1,0),"")</f>
        <v/>
      </c>
      <c r="U124" s="398" t="str">
        <f>IF(AND(②解答入力!$D124&lt;&gt;"",②解答入力!U124&lt;&gt;""),IF(②解答入力!$D124=②解答入力!U124,1,0),"")</f>
        <v/>
      </c>
      <c r="V124" s="398" t="str">
        <f>IF(AND(②解答入力!$D124&lt;&gt;"",②解答入力!V124&lt;&gt;""),IF(②解答入力!$D124=②解答入力!V124,1,0),"")</f>
        <v/>
      </c>
      <c r="W124" s="398" t="str">
        <f>IF(AND(②解答入力!$D124&lt;&gt;"",②解答入力!W124&lt;&gt;""),IF(②解答入力!$D124=②解答入力!W124,1,0),"")</f>
        <v/>
      </c>
      <c r="X124" s="398" t="str">
        <f>IF(AND(②解答入力!$D124&lt;&gt;"",②解答入力!X124&lt;&gt;""),IF(②解答入力!$D124=②解答入力!X124,1,0),"")</f>
        <v/>
      </c>
      <c r="Y124" s="398" t="str">
        <f>IF(AND(②解答入力!$D124&lt;&gt;"",②解答入力!Y124&lt;&gt;""),IF(②解答入力!$D124=②解答入力!Y124,1,0),"")</f>
        <v/>
      </c>
      <c r="Z124" s="398" t="str">
        <f>IF(AND(②解答入力!$D124&lt;&gt;"",②解答入力!Z124&lt;&gt;""),IF(②解答入力!$D124=②解答入力!Z124,1,0),"")</f>
        <v/>
      </c>
      <c r="AA124" s="398" t="str">
        <f>IF(AND(②解答入力!$D124&lt;&gt;"",②解答入力!AA124&lt;&gt;""),IF(②解答入力!$D124=②解答入力!AA124,1,0),"")</f>
        <v/>
      </c>
      <c r="AB124" s="398" t="str">
        <f>IF(AND(②解答入力!$D124&lt;&gt;"",②解答入力!AB124&lt;&gt;""),IF(②解答入力!$D124=②解答入力!AB124,1,0),"")</f>
        <v/>
      </c>
      <c r="AC124" s="398" t="str">
        <f>IF(AND(②解答入力!$D124&lt;&gt;"",②解答入力!AC124&lt;&gt;""),IF(②解答入力!$D124=②解答入力!AC124,1,0),"")</f>
        <v/>
      </c>
      <c r="AD124" s="398" t="str">
        <f>IF(AND(②解答入力!$D124&lt;&gt;"",②解答入力!AD124&lt;&gt;""),IF(②解答入力!$D124=②解答入力!AD124,1,0),"")</f>
        <v/>
      </c>
      <c r="AE124" s="398" t="str">
        <f>IF(AND(②解答入力!$D124&lt;&gt;"",②解答入力!AE124&lt;&gt;""),IF(②解答入力!$D124=②解答入力!AE124,1,0),"")</f>
        <v/>
      </c>
      <c r="AF124" s="398" t="str">
        <f>IF(AND(②解答入力!$D124&lt;&gt;"",②解答入力!AF124&lt;&gt;""),IF(②解答入力!$D124=②解答入力!AF124,1,0),"")</f>
        <v/>
      </c>
      <c r="AG124" s="398" t="str">
        <f>IF(AND(②解答入力!$D124&lt;&gt;"",②解答入力!AG124&lt;&gt;""),IF(②解答入力!$D124=②解答入力!AG124,1,0),"")</f>
        <v/>
      </c>
      <c r="AH124" s="398" t="str">
        <f>IF(AND(②解答入力!$D124&lt;&gt;"",②解答入力!AH124&lt;&gt;""),IF(②解答入力!$D124=②解答入力!AH124,1,0),"")</f>
        <v/>
      </c>
      <c r="AI124" s="398" t="str">
        <f>IF(AND(②解答入力!$D124&lt;&gt;"",②解答入力!AI124&lt;&gt;""),IF(②解答入力!$D124=②解答入力!AI124,1,0),"")</f>
        <v/>
      </c>
      <c r="AJ124" s="398" t="str">
        <f>IF(AND(②解答入力!$D124&lt;&gt;"",②解答入力!AJ124&lt;&gt;""),IF(②解答入力!$D124=②解答入力!AJ124,1,0),"")</f>
        <v/>
      </c>
      <c r="AK124" s="398" t="str">
        <f>IF(AND(②解答入力!$D124&lt;&gt;"",②解答入力!AK124&lt;&gt;""),IF(②解答入力!$D124=②解答入力!AK124,1,0),"")</f>
        <v/>
      </c>
      <c r="AL124" s="398" t="str">
        <f>IF(AND(②解答入力!$D124&lt;&gt;"",②解答入力!AL124&lt;&gt;""),IF(②解答入力!$D124=②解答入力!AL124,1,0),"")</f>
        <v/>
      </c>
      <c r="AM124" s="398" t="str">
        <f>IF(AND(②解答入力!$D124&lt;&gt;"",②解答入力!AM124&lt;&gt;""),IF(②解答入力!$D124=②解答入力!AM124,1,0),"")</f>
        <v/>
      </c>
      <c r="AN124" s="398" t="str">
        <f>IF(AND(②解答入力!$D124&lt;&gt;"",②解答入力!AN124&lt;&gt;""),IF(②解答入力!$D124=②解答入力!AN124,1,0),"")</f>
        <v/>
      </c>
      <c r="AO124" s="398" t="str">
        <f>IF(AND(②解答入力!$D124&lt;&gt;"",②解答入力!AO124&lt;&gt;""),IF(②解答入力!$D124=②解答入力!AO124,1,0),"")</f>
        <v/>
      </c>
      <c r="AP124" s="398" t="str">
        <f>IF(AND(②解答入力!$D124&lt;&gt;"",②解答入力!AP124&lt;&gt;""),IF(②解答入力!$D124=②解答入力!AP124,1,0),"")</f>
        <v/>
      </c>
      <c r="AQ124" s="398" t="str">
        <f>IF(AND(②解答入力!$D124&lt;&gt;"",②解答入力!AQ124&lt;&gt;""),IF(②解答入力!$D124=②解答入力!AQ124,1,0),"")</f>
        <v/>
      </c>
      <c r="AR124" s="408" t="str">
        <f>IF(AND(②解答入力!$D124&lt;&gt;"",②解答入力!AR124&lt;&gt;""),IF(②解答入力!$D124=②解答入力!AR124,1,0),"")</f>
        <v/>
      </c>
    </row>
    <row r="125" spans="1:44" ht="14.25" thickBot="1">
      <c r="A125" s="510"/>
      <c r="B125" s="789"/>
      <c r="C125" s="106">
        <v>119</v>
      </c>
      <c r="D125" s="365"/>
      <c r="E125" s="399" t="str">
        <f>IF(AND(②解答入力!$D125&lt;&gt;"",②解答入力!E125&lt;&gt;""),IF(②解答入力!$D125=②解答入力!E125,1,0),"")</f>
        <v/>
      </c>
      <c r="F125" s="400" t="str">
        <f>IF(AND(②解答入力!$D125&lt;&gt;"",②解答入力!F125&lt;&gt;""),IF(②解答入力!$D125=②解答入力!F125,1,0),"")</f>
        <v/>
      </c>
      <c r="G125" s="400" t="str">
        <f>IF(AND(②解答入力!$D125&lt;&gt;"",②解答入力!G125&lt;&gt;""),IF(②解答入力!$D125=②解答入力!G125,1,0),"")</f>
        <v/>
      </c>
      <c r="H125" s="400" t="str">
        <f>IF(AND(②解答入力!$D125&lt;&gt;"",②解答入力!H125&lt;&gt;""),IF(②解答入力!$D125=②解答入力!H125,1,0),"")</f>
        <v/>
      </c>
      <c r="I125" s="400" t="str">
        <f>IF(AND(②解答入力!$D125&lt;&gt;"",②解答入力!I125&lt;&gt;""),IF(②解答入力!$D125=②解答入力!I125,1,0),"")</f>
        <v/>
      </c>
      <c r="J125" s="400" t="str">
        <f>IF(AND(②解答入力!$D125&lt;&gt;"",②解答入力!J125&lt;&gt;""),IF(②解答入力!$D125=②解答入力!J125,1,0),"")</f>
        <v/>
      </c>
      <c r="K125" s="400" t="str">
        <f>IF(AND(②解答入力!$D125&lt;&gt;"",②解答入力!K125&lt;&gt;""),IF(②解答入力!$D125=②解答入力!K125,1,0),"")</f>
        <v/>
      </c>
      <c r="L125" s="400" t="str">
        <f>IF(AND(②解答入力!$D125&lt;&gt;"",②解答入力!L125&lt;&gt;""),IF(②解答入力!$D125=②解答入力!L125,1,0),"")</f>
        <v/>
      </c>
      <c r="M125" s="400" t="str">
        <f>IF(AND(②解答入力!$D125&lt;&gt;"",②解答入力!M125&lt;&gt;""),IF(②解答入力!$D125=②解答入力!M125,1,0),"")</f>
        <v/>
      </c>
      <c r="N125" s="400" t="str">
        <f>IF(AND(②解答入力!$D125&lt;&gt;"",②解答入力!N125&lt;&gt;""),IF(②解答入力!$D125=②解答入力!N125,1,0),"")</f>
        <v/>
      </c>
      <c r="O125" s="400" t="str">
        <f>IF(AND(②解答入力!$D125&lt;&gt;"",②解答入力!O125&lt;&gt;""),IF(②解答入力!$D125=②解答入力!O125,1,0),"")</f>
        <v/>
      </c>
      <c r="P125" s="400" t="str">
        <f>IF(AND(②解答入力!$D125&lt;&gt;"",②解答入力!P125&lt;&gt;""),IF(②解答入力!$D125=②解答入力!P125,1,0),"")</f>
        <v/>
      </c>
      <c r="Q125" s="400" t="str">
        <f>IF(AND(②解答入力!$D125&lt;&gt;"",②解答入力!Q125&lt;&gt;""),IF(②解答入力!$D125=②解答入力!Q125,1,0),"")</f>
        <v/>
      </c>
      <c r="R125" s="400" t="str">
        <f>IF(AND(②解答入力!$D125&lt;&gt;"",②解答入力!R125&lt;&gt;""),IF(②解答入力!$D125=②解答入力!R125,1,0),"")</f>
        <v/>
      </c>
      <c r="S125" s="400" t="str">
        <f>IF(AND(②解答入力!$D125&lt;&gt;"",②解答入力!S125&lt;&gt;""),IF(②解答入力!$D125=②解答入力!S125,1,0),"")</f>
        <v/>
      </c>
      <c r="T125" s="400" t="str">
        <f>IF(AND(②解答入力!$D125&lt;&gt;"",②解答入力!T125&lt;&gt;""),IF(②解答入力!$D125=②解答入力!T125,1,0),"")</f>
        <v/>
      </c>
      <c r="U125" s="400" t="str">
        <f>IF(AND(②解答入力!$D125&lt;&gt;"",②解答入力!U125&lt;&gt;""),IF(②解答入力!$D125=②解答入力!U125,1,0),"")</f>
        <v/>
      </c>
      <c r="V125" s="400" t="str">
        <f>IF(AND(②解答入力!$D125&lt;&gt;"",②解答入力!V125&lt;&gt;""),IF(②解答入力!$D125=②解答入力!V125,1,0),"")</f>
        <v/>
      </c>
      <c r="W125" s="400" t="str">
        <f>IF(AND(②解答入力!$D125&lt;&gt;"",②解答入力!W125&lt;&gt;""),IF(②解答入力!$D125=②解答入力!W125,1,0),"")</f>
        <v/>
      </c>
      <c r="X125" s="400" t="str">
        <f>IF(AND(②解答入力!$D125&lt;&gt;"",②解答入力!X125&lt;&gt;""),IF(②解答入力!$D125=②解答入力!X125,1,0),"")</f>
        <v/>
      </c>
      <c r="Y125" s="400" t="str">
        <f>IF(AND(②解答入力!$D125&lt;&gt;"",②解答入力!Y125&lt;&gt;""),IF(②解答入力!$D125=②解答入力!Y125,1,0),"")</f>
        <v/>
      </c>
      <c r="Z125" s="400" t="str">
        <f>IF(AND(②解答入力!$D125&lt;&gt;"",②解答入力!Z125&lt;&gt;""),IF(②解答入力!$D125=②解答入力!Z125,1,0),"")</f>
        <v/>
      </c>
      <c r="AA125" s="400" t="str">
        <f>IF(AND(②解答入力!$D125&lt;&gt;"",②解答入力!AA125&lt;&gt;""),IF(②解答入力!$D125=②解答入力!AA125,1,0),"")</f>
        <v/>
      </c>
      <c r="AB125" s="400" t="str">
        <f>IF(AND(②解答入力!$D125&lt;&gt;"",②解答入力!AB125&lt;&gt;""),IF(②解答入力!$D125=②解答入力!AB125,1,0),"")</f>
        <v/>
      </c>
      <c r="AC125" s="400" t="str">
        <f>IF(AND(②解答入力!$D125&lt;&gt;"",②解答入力!AC125&lt;&gt;""),IF(②解答入力!$D125=②解答入力!AC125,1,0),"")</f>
        <v/>
      </c>
      <c r="AD125" s="400" t="str">
        <f>IF(AND(②解答入力!$D125&lt;&gt;"",②解答入力!AD125&lt;&gt;""),IF(②解答入力!$D125=②解答入力!AD125,1,0),"")</f>
        <v/>
      </c>
      <c r="AE125" s="400" t="str">
        <f>IF(AND(②解答入力!$D125&lt;&gt;"",②解答入力!AE125&lt;&gt;""),IF(②解答入力!$D125=②解答入力!AE125,1,0),"")</f>
        <v/>
      </c>
      <c r="AF125" s="400" t="str">
        <f>IF(AND(②解答入力!$D125&lt;&gt;"",②解答入力!AF125&lt;&gt;""),IF(②解答入力!$D125=②解答入力!AF125,1,0),"")</f>
        <v/>
      </c>
      <c r="AG125" s="400" t="str">
        <f>IF(AND(②解答入力!$D125&lt;&gt;"",②解答入力!AG125&lt;&gt;""),IF(②解答入力!$D125=②解答入力!AG125,1,0),"")</f>
        <v/>
      </c>
      <c r="AH125" s="400" t="str">
        <f>IF(AND(②解答入力!$D125&lt;&gt;"",②解答入力!AH125&lt;&gt;""),IF(②解答入力!$D125=②解答入力!AH125,1,0),"")</f>
        <v/>
      </c>
      <c r="AI125" s="400" t="str">
        <f>IF(AND(②解答入力!$D125&lt;&gt;"",②解答入力!AI125&lt;&gt;""),IF(②解答入力!$D125=②解答入力!AI125,1,0),"")</f>
        <v/>
      </c>
      <c r="AJ125" s="400" t="str">
        <f>IF(AND(②解答入力!$D125&lt;&gt;"",②解答入力!AJ125&lt;&gt;""),IF(②解答入力!$D125=②解答入力!AJ125,1,0),"")</f>
        <v/>
      </c>
      <c r="AK125" s="400" t="str">
        <f>IF(AND(②解答入力!$D125&lt;&gt;"",②解答入力!AK125&lt;&gt;""),IF(②解答入力!$D125=②解答入力!AK125,1,0),"")</f>
        <v/>
      </c>
      <c r="AL125" s="400" t="str">
        <f>IF(AND(②解答入力!$D125&lt;&gt;"",②解答入力!AL125&lt;&gt;""),IF(②解答入力!$D125=②解答入力!AL125,1,0),"")</f>
        <v/>
      </c>
      <c r="AM125" s="400" t="str">
        <f>IF(AND(②解答入力!$D125&lt;&gt;"",②解答入力!AM125&lt;&gt;""),IF(②解答入力!$D125=②解答入力!AM125,1,0),"")</f>
        <v/>
      </c>
      <c r="AN125" s="400" t="str">
        <f>IF(AND(②解答入力!$D125&lt;&gt;"",②解答入力!AN125&lt;&gt;""),IF(②解答入力!$D125=②解答入力!AN125,1,0),"")</f>
        <v/>
      </c>
      <c r="AO125" s="400" t="str">
        <f>IF(AND(②解答入力!$D125&lt;&gt;"",②解答入力!AO125&lt;&gt;""),IF(②解答入力!$D125=②解答入力!AO125,1,0),"")</f>
        <v/>
      </c>
      <c r="AP125" s="400" t="str">
        <f>IF(AND(②解答入力!$D125&lt;&gt;"",②解答入力!AP125&lt;&gt;""),IF(②解答入力!$D125=②解答入力!AP125,1,0),"")</f>
        <v/>
      </c>
      <c r="AQ125" s="400" t="str">
        <f>IF(AND(②解答入力!$D125&lt;&gt;"",②解答入力!AQ125&lt;&gt;""),IF(②解答入力!$D125=②解答入力!AQ125,1,0),"")</f>
        <v/>
      </c>
      <c r="AR125" s="407" t="str">
        <f>IF(AND(②解答入力!$D125&lt;&gt;"",②解答入力!AR125&lt;&gt;""),IF(②解答入力!$D125=②解答入力!AR125,1,0),"")</f>
        <v/>
      </c>
    </row>
    <row r="126" spans="1:44" ht="13.5" customHeight="1" thickBot="1">
      <c r="A126" s="510"/>
      <c r="B126" s="492" t="s">
        <v>151</v>
      </c>
      <c r="C126" s="114">
        <v>120</v>
      </c>
      <c r="D126" s="366"/>
      <c r="E126" s="395" t="str">
        <f>IF(AND(②解答入力!$D126&lt;&gt;"",②解答入力!E126&lt;&gt;""),IF(②解答入力!$D126=②解答入力!E126,1,0),"")</f>
        <v/>
      </c>
      <c r="F126" s="396" t="str">
        <f>IF(AND(②解答入力!$D126&lt;&gt;"",②解答入力!F126&lt;&gt;""),IF(②解答入力!$D126=②解答入力!F126,1,0),"")</f>
        <v/>
      </c>
      <c r="G126" s="396" t="str">
        <f>IF(AND(②解答入力!$D126&lt;&gt;"",②解答入力!G126&lt;&gt;""),IF(②解答入力!$D126=②解答入力!G126,1,0),"")</f>
        <v/>
      </c>
      <c r="H126" s="396" t="str">
        <f>IF(AND(②解答入力!$D126&lt;&gt;"",②解答入力!H126&lt;&gt;""),IF(②解答入力!$D126=②解答入力!H126,1,0),"")</f>
        <v/>
      </c>
      <c r="I126" s="396" t="str">
        <f>IF(AND(②解答入力!$D126&lt;&gt;"",②解答入力!I126&lt;&gt;""),IF(②解答入力!$D126=②解答入力!I126,1,0),"")</f>
        <v/>
      </c>
      <c r="J126" s="396" t="str">
        <f>IF(AND(②解答入力!$D126&lt;&gt;"",②解答入力!J126&lt;&gt;""),IF(②解答入力!$D126=②解答入力!J126,1,0),"")</f>
        <v/>
      </c>
      <c r="K126" s="396" t="str">
        <f>IF(AND(②解答入力!$D126&lt;&gt;"",②解答入力!K126&lt;&gt;""),IF(②解答入力!$D126=②解答入力!K126,1,0),"")</f>
        <v/>
      </c>
      <c r="L126" s="396" t="str">
        <f>IF(AND(②解答入力!$D126&lt;&gt;"",②解答入力!L126&lt;&gt;""),IF(②解答入力!$D126=②解答入力!L126,1,0),"")</f>
        <v/>
      </c>
      <c r="M126" s="396" t="str">
        <f>IF(AND(②解答入力!$D126&lt;&gt;"",②解答入力!M126&lt;&gt;""),IF(②解答入力!$D126=②解答入力!M126,1,0),"")</f>
        <v/>
      </c>
      <c r="N126" s="396" t="str">
        <f>IF(AND(②解答入力!$D126&lt;&gt;"",②解答入力!N126&lt;&gt;""),IF(②解答入力!$D126=②解答入力!N126,1,0),"")</f>
        <v/>
      </c>
      <c r="O126" s="396" t="str">
        <f>IF(AND(②解答入力!$D126&lt;&gt;"",②解答入力!O126&lt;&gt;""),IF(②解答入力!$D126=②解答入力!O126,1,0),"")</f>
        <v/>
      </c>
      <c r="P126" s="396" t="str">
        <f>IF(AND(②解答入力!$D126&lt;&gt;"",②解答入力!P126&lt;&gt;""),IF(②解答入力!$D126=②解答入力!P126,1,0),"")</f>
        <v/>
      </c>
      <c r="Q126" s="396" t="str">
        <f>IF(AND(②解答入力!$D126&lt;&gt;"",②解答入力!Q126&lt;&gt;""),IF(②解答入力!$D126=②解答入力!Q126,1,0),"")</f>
        <v/>
      </c>
      <c r="R126" s="396" t="str">
        <f>IF(AND(②解答入力!$D126&lt;&gt;"",②解答入力!R126&lt;&gt;""),IF(②解答入力!$D126=②解答入力!R126,1,0),"")</f>
        <v/>
      </c>
      <c r="S126" s="396" t="str">
        <f>IF(AND(②解答入力!$D126&lt;&gt;"",②解答入力!S126&lt;&gt;""),IF(②解答入力!$D126=②解答入力!S126,1,0),"")</f>
        <v/>
      </c>
      <c r="T126" s="396" t="str">
        <f>IF(AND(②解答入力!$D126&lt;&gt;"",②解答入力!T126&lt;&gt;""),IF(②解答入力!$D126=②解答入力!T126,1,0),"")</f>
        <v/>
      </c>
      <c r="U126" s="396" t="str">
        <f>IF(AND(②解答入力!$D126&lt;&gt;"",②解答入力!U126&lt;&gt;""),IF(②解答入力!$D126=②解答入力!U126,1,0),"")</f>
        <v/>
      </c>
      <c r="V126" s="396" t="str">
        <f>IF(AND(②解答入力!$D126&lt;&gt;"",②解答入力!V126&lt;&gt;""),IF(②解答入力!$D126=②解答入力!V126,1,0),"")</f>
        <v/>
      </c>
      <c r="W126" s="396" t="str">
        <f>IF(AND(②解答入力!$D126&lt;&gt;"",②解答入力!W126&lt;&gt;""),IF(②解答入力!$D126=②解答入力!W126,1,0),"")</f>
        <v/>
      </c>
      <c r="X126" s="396" t="str">
        <f>IF(AND(②解答入力!$D126&lt;&gt;"",②解答入力!X126&lt;&gt;""),IF(②解答入力!$D126=②解答入力!X126,1,0),"")</f>
        <v/>
      </c>
      <c r="Y126" s="396" t="str">
        <f>IF(AND(②解答入力!$D126&lt;&gt;"",②解答入力!Y126&lt;&gt;""),IF(②解答入力!$D126=②解答入力!Y126,1,0),"")</f>
        <v/>
      </c>
      <c r="Z126" s="396" t="str">
        <f>IF(AND(②解答入力!$D126&lt;&gt;"",②解答入力!Z126&lt;&gt;""),IF(②解答入力!$D126=②解答入力!Z126,1,0),"")</f>
        <v/>
      </c>
      <c r="AA126" s="396" t="str">
        <f>IF(AND(②解答入力!$D126&lt;&gt;"",②解答入力!AA126&lt;&gt;""),IF(②解答入力!$D126=②解答入力!AA126,1,0),"")</f>
        <v/>
      </c>
      <c r="AB126" s="396" t="str">
        <f>IF(AND(②解答入力!$D126&lt;&gt;"",②解答入力!AB126&lt;&gt;""),IF(②解答入力!$D126=②解答入力!AB126,1,0),"")</f>
        <v/>
      </c>
      <c r="AC126" s="396" t="str">
        <f>IF(AND(②解答入力!$D126&lt;&gt;"",②解答入力!AC126&lt;&gt;""),IF(②解答入力!$D126=②解答入力!AC126,1,0),"")</f>
        <v/>
      </c>
      <c r="AD126" s="396" t="str">
        <f>IF(AND(②解答入力!$D126&lt;&gt;"",②解答入力!AD126&lt;&gt;""),IF(②解答入力!$D126=②解答入力!AD126,1,0),"")</f>
        <v/>
      </c>
      <c r="AE126" s="396" t="str">
        <f>IF(AND(②解答入力!$D126&lt;&gt;"",②解答入力!AE126&lt;&gt;""),IF(②解答入力!$D126=②解答入力!AE126,1,0),"")</f>
        <v/>
      </c>
      <c r="AF126" s="396" t="str">
        <f>IF(AND(②解答入力!$D126&lt;&gt;"",②解答入力!AF126&lt;&gt;""),IF(②解答入力!$D126=②解答入力!AF126,1,0),"")</f>
        <v/>
      </c>
      <c r="AG126" s="396" t="str">
        <f>IF(AND(②解答入力!$D126&lt;&gt;"",②解答入力!AG126&lt;&gt;""),IF(②解答入力!$D126=②解答入力!AG126,1,0),"")</f>
        <v/>
      </c>
      <c r="AH126" s="396" t="str">
        <f>IF(AND(②解答入力!$D126&lt;&gt;"",②解答入力!AH126&lt;&gt;""),IF(②解答入力!$D126=②解答入力!AH126,1,0),"")</f>
        <v/>
      </c>
      <c r="AI126" s="396" t="str">
        <f>IF(AND(②解答入力!$D126&lt;&gt;"",②解答入力!AI126&lt;&gt;""),IF(②解答入力!$D126=②解答入力!AI126,1,0),"")</f>
        <v/>
      </c>
      <c r="AJ126" s="396" t="str">
        <f>IF(AND(②解答入力!$D126&lt;&gt;"",②解答入力!AJ126&lt;&gt;""),IF(②解答入力!$D126=②解答入力!AJ126,1,0),"")</f>
        <v/>
      </c>
      <c r="AK126" s="396" t="str">
        <f>IF(AND(②解答入力!$D126&lt;&gt;"",②解答入力!AK126&lt;&gt;""),IF(②解答入力!$D126=②解答入力!AK126,1,0),"")</f>
        <v/>
      </c>
      <c r="AL126" s="396" t="str">
        <f>IF(AND(②解答入力!$D126&lt;&gt;"",②解答入力!AL126&lt;&gt;""),IF(②解答入力!$D126=②解答入力!AL126,1,0),"")</f>
        <v/>
      </c>
      <c r="AM126" s="396" t="str">
        <f>IF(AND(②解答入力!$D126&lt;&gt;"",②解答入力!AM126&lt;&gt;""),IF(②解答入力!$D126=②解答入力!AM126,1,0),"")</f>
        <v/>
      </c>
      <c r="AN126" s="396" t="str">
        <f>IF(AND(②解答入力!$D126&lt;&gt;"",②解答入力!AN126&lt;&gt;""),IF(②解答入力!$D126=②解答入力!AN126,1,0),"")</f>
        <v/>
      </c>
      <c r="AO126" s="396" t="str">
        <f>IF(AND(②解答入力!$D126&lt;&gt;"",②解答入力!AO126&lt;&gt;""),IF(②解答入力!$D126=②解答入力!AO126,1,0),"")</f>
        <v/>
      </c>
      <c r="AP126" s="396" t="str">
        <f>IF(AND(②解答入力!$D126&lt;&gt;"",②解答入力!AP126&lt;&gt;""),IF(②解答入力!$D126=②解答入力!AP126,1,0),"")</f>
        <v/>
      </c>
      <c r="AQ126" s="396" t="str">
        <f>IF(AND(②解答入力!$D126&lt;&gt;"",②解答入力!AQ126&lt;&gt;""),IF(②解答入力!$D126=②解答入力!AQ126,1,0),"")</f>
        <v/>
      </c>
      <c r="AR126" s="406" t="str">
        <f>IF(AND(②解答入力!$D126&lt;&gt;"",②解答入力!AR126&lt;&gt;""),IF(②解答入力!$D126=②解答入力!AR126,1,0),"")</f>
        <v/>
      </c>
    </row>
    <row r="127" spans="1:44" ht="14.25" thickBot="1">
      <c r="A127" s="510"/>
      <c r="B127" s="788"/>
      <c r="C127" s="103">
        <v>121</v>
      </c>
      <c r="D127" s="367"/>
      <c r="E127" s="397" t="str">
        <f>IF(AND(②解答入力!$D127&lt;&gt;"",②解答入力!E127&lt;&gt;""),IF(②解答入力!$D127=②解答入力!E127,1,0),"")</f>
        <v/>
      </c>
      <c r="F127" s="398" t="str">
        <f>IF(AND(②解答入力!$D127&lt;&gt;"",②解答入力!F127&lt;&gt;""),IF(②解答入力!$D127=②解答入力!F127,1,0),"")</f>
        <v/>
      </c>
      <c r="G127" s="398" t="str">
        <f>IF(AND(②解答入力!$D127&lt;&gt;"",②解答入力!G127&lt;&gt;""),IF(②解答入力!$D127=②解答入力!G127,1,0),"")</f>
        <v/>
      </c>
      <c r="H127" s="398" t="str">
        <f>IF(AND(②解答入力!$D127&lt;&gt;"",②解答入力!H127&lt;&gt;""),IF(②解答入力!$D127=②解答入力!H127,1,0),"")</f>
        <v/>
      </c>
      <c r="I127" s="398" t="str">
        <f>IF(AND(②解答入力!$D127&lt;&gt;"",②解答入力!I127&lt;&gt;""),IF(②解答入力!$D127=②解答入力!I127,1,0),"")</f>
        <v/>
      </c>
      <c r="J127" s="398" t="str">
        <f>IF(AND(②解答入力!$D127&lt;&gt;"",②解答入力!J127&lt;&gt;""),IF(②解答入力!$D127=②解答入力!J127,1,0),"")</f>
        <v/>
      </c>
      <c r="K127" s="398" t="str">
        <f>IF(AND(②解答入力!$D127&lt;&gt;"",②解答入力!K127&lt;&gt;""),IF(②解答入力!$D127=②解答入力!K127,1,0),"")</f>
        <v/>
      </c>
      <c r="L127" s="398" t="str">
        <f>IF(AND(②解答入力!$D127&lt;&gt;"",②解答入力!L127&lt;&gt;""),IF(②解答入力!$D127=②解答入力!L127,1,0),"")</f>
        <v/>
      </c>
      <c r="M127" s="398" t="str">
        <f>IF(AND(②解答入力!$D127&lt;&gt;"",②解答入力!M127&lt;&gt;""),IF(②解答入力!$D127=②解答入力!M127,1,0),"")</f>
        <v/>
      </c>
      <c r="N127" s="398" t="str">
        <f>IF(AND(②解答入力!$D127&lt;&gt;"",②解答入力!N127&lt;&gt;""),IF(②解答入力!$D127=②解答入力!N127,1,0),"")</f>
        <v/>
      </c>
      <c r="O127" s="398" t="str">
        <f>IF(AND(②解答入力!$D127&lt;&gt;"",②解答入力!O127&lt;&gt;""),IF(②解答入力!$D127=②解答入力!O127,1,0),"")</f>
        <v/>
      </c>
      <c r="P127" s="398" t="str">
        <f>IF(AND(②解答入力!$D127&lt;&gt;"",②解答入力!P127&lt;&gt;""),IF(②解答入力!$D127=②解答入力!P127,1,0),"")</f>
        <v/>
      </c>
      <c r="Q127" s="398" t="str">
        <f>IF(AND(②解答入力!$D127&lt;&gt;"",②解答入力!Q127&lt;&gt;""),IF(②解答入力!$D127=②解答入力!Q127,1,0),"")</f>
        <v/>
      </c>
      <c r="R127" s="398" t="str">
        <f>IF(AND(②解答入力!$D127&lt;&gt;"",②解答入力!R127&lt;&gt;""),IF(②解答入力!$D127=②解答入力!R127,1,0),"")</f>
        <v/>
      </c>
      <c r="S127" s="398" t="str">
        <f>IF(AND(②解答入力!$D127&lt;&gt;"",②解答入力!S127&lt;&gt;""),IF(②解答入力!$D127=②解答入力!S127,1,0),"")</f>
        <v/>
      </c>
      <c r="T127" s="398" t="str">
        <f>IF(AND(②解答入力!$D127&lt;&gt;"",②解答入力!T127&lt;&gt;""),IF(②解答入力!$D127=②解答入力!T127,1,0),"")</f>
        <v/>
      </c>
      <c r="U127" s="398" t="str">
        <f>IF(AND(②解答入力!$D127&lt;&gt;"",②解答入力!U127&lt;&gt;""),IF(②解答入力!$D127=②解答入力!U127,1,0),"")</f>
        <v/>
      </c>
      <c r="V127" s="398" t="str">
        <f>IF(AND(②解答入力!$D127&lt;&gt;"",②解答入力!V127&lt;&gt;""),IF(②解答入力!$D127=②解答入力!V127,1,0),"")</f>
        <v/>
      </c>
      <c r="W127" s="398" t="str">
        <f>IF(AND(②解答入力!$D127&lt;&gt;"",②解答入力!W127&lt;&gt;""),IF(②解答入力!$D127=②解答入力!W127,1,0),"")</f>
        <v/>
      </c>
      <c r="X127" s="398" t="str">
        <f>IF(AND(②解答入力!$D127&lt;&gt;"",②解答入力!X127&lt;&gt;""),IF(②解答入力!$D127=②解答入力!X127,1,0),"")</f>
        <v/>
      </c>
      <c r="Y127" s="398" t="str">
        <f>IF(AND(②解答入力!$D127&lt;&gt;"",②解答入力!Y127&lt;&gt;""),IF(②解答入力!$D127=②解答入力!Y127,1,0),"")</f>
        <v/>
      </c>
      <c r="Z127" s="398" t="str">
        <f>IF(AND(②解答入力!$D127&lt;&gt;"",②解答入力!Z127&lt;&gt;""),IF(②解答入力!$D127=②解答入力!Z127,1,0),"")</f>
        <v/>
      </c>
      <c r="AA127" s="398" t="str">
        <f>IF(AND(②解答入力!$D127&lt;&gt;"",②解答入力!AA127&lt;&gt;""),IF(②解答入力!$D127=②解答入力!AA127,1,0),"")</f>
        <v/>
      </c>
      <c r="AB127" s="398" t="str">
        <f>IF(AND(②解答入力!$D127&lt;&gt;"",②解答入力!AB127&lt;&gt;""),IF(②解答入力!$D127=②解答入力!AB127,1,0),"")</f>
        <v/>
      </c>
      <c r="AC127" s="398" t="str">
        <f>IF(AND(②解答入力!$D127&lt;&gt;"",②解答入力!AC127&lt;&gt;""),IF(②解答入力!$D127=②解答入力!AC127,1,0),"")</f>
        <v/>
      </c>
      <c r="AD127" s="398" t="str">
        <f>IF(AND(②解答入力!$D127&lt;&gt;"",②解答入力!AD127&lt;&gt;""),IF(②解答入力!$D127=②解答入力!AD127,1,0),"")</f>
        <v/>
      </c>
      <c r="AE127" s="398" t="str">
        <f>IF(AND(②解答入力!$D127&lt;&gt;"",②解答入力!AE127&lt;&gt;""),IF(②解答入力!$D127=②解答入力!AE127,1,0),"")</f>
        <v/>
      </c>
      <c r="AF127" s="398" t="str">
        <f>IF(AND(②解答入力!$D127&lt;&gt;"",②解答入力!AF127&lt;&gt;""),IF(②解答入力!$D127=②解答入力!AF127,1,0),"")</f>
        <v/>
      </c>
      <c r="AG127" s="398" t="str">
        <f>IF(AND(②解答入力!$D127&lt;&gt;"",②解答入力!AG127&lt;&gt;""),IF(②解答入力!$D127=②解答入力!AG127,1,0),"")</f>
        <v/>
      </c>
      <c r="AH127" s="398" t="str">
        <f>IF(AND(②解答入力!$D127&lt;&gt;"",②解答入力!AH127&lt;&gt;""),IF(②解答入力!$D127=②解答入力!AH127,1,0),"")</f>
        <v/>
      </c>
      <c r="AI127" s="398" t="str">
        <f>IF(AND(②解答入力!$D127&lt;&gt;"",②解答入力!AI127&lt;&gt;""),IF(②解答入力!$D127=②解答入力!AI127,1,0),"")</f>
        <v/>
      </c>
      <c r="AJ127" s="398" t="str">
        <f>IF(AND(②解答入力!$D127&lt;&gt;"",②解答入力!AJ127&lt;&gt;""),IF(②解答入力!$D127=②解答入力!AJ127,1,0),"")</f>
        <v/>
      </c>
      <c r="AK127" s="398" t="str">
        <f>IF(AND(②解答入力!$D127&lt;&gt;"",②解答入力!AK127&lt;&gt;""),IF(②解答入力!$D127=②解答入力!AK127,1,0),"")</f>
        <v/>
      </c>
      <c r="AL127" s="398" t="str">
        <f>IF(AND(②解答入力!$D127&lt;&gt;"",②解答入力!AL127&lt;&gt;""),IF(②解答入力!$D127=②解答入力!AL127,1,0),"")</f>
        <v/>
      </c>
      <c r="AM127" s="398" t="str">
        <f>IF(AND(②解答入力!$D127&lt;&gt;"",②解答入力!AM127&lt;&gt;""),IF(②解答入力!$D127=②解答入力!AM127,1,0),"")</f>
        <v/>
      </c>
      <c r="AN127" s="398" t="str">
        <f>IF(AND(②解答入力!$D127&lt;&gt;"",②解答入力!AN127&lt;&gt;""),IF(②解答入力!$D127=②解答入力!AN127,1,0),"")</f>
        <v/>
      </c>
      <c r="AO127" s="398" t="str">
        <f>IF(AND(②解答入力!$D127&lt;&gt;"",②解答入力!AO127&lt;&gt;""),IF(②解答入力!$D127=②解答入力!AO127,1,0),"")</f>
        <v/>
      </c>
      <c r="AP127" s="398" t="str">
        <f>IF(AND(②解答入力!$D127&lt;&gt;"",②解答入力!AP127&lt;&gt;""),IF(②解答入力!$D127=②解答入力!AP127,1,0),"")</f>
        <v/>
      </c>
      <c r="AQ127" s="398" t="str">
        <f>IF(AND(②解答入力!$D127&lt;&gt;"",②解答入力!AQ127&lt;&gt;""),IF(②解答入力!$D127=②解答入力!AQ127,1,0),"")</f>
        <v/>
      </c>
      <c r="AR127" s="408" t="str">
        <f>IF(AND(②解答入力!$D127&lt;&gt;"",②解答入力!AR127&lt;&gt;""),IF(②解答入力!$D127=②解答入力!AR127,1,0),"")</f>
        <v/>
      </c>
    </row>
    <row r="128" spans="1:44" ht="14.25" thickBot="1">
      <c r="A128" s="510"/>
      <c r="B128" s="789"/>
      <c r="C128" s="106">
        <v>122</v>
      </c>
      <c r="D128" s="365"/>
      <c r="E128" s="399" t="str">
        <f>IF(AND(②解答入力!$D128&lt;&gt;"",②解答入力!E128&lt;&gt;""),IF(②解答入力!$D128=②解答入力!E128,1,0),"")</f>
        <v/>
      </c>
      <c r="F128" s="400" t="str">
        <f>IF(AND(②解答入力!$D128&lt;&gt;"",②解答入力!F128&lt;&gt;""),IF(②解答入力!$D128=②解答入力!F128,1,0),"")</f>
        <v/>
      </c>
      <c r="G128" s="400" t="str">
        <f>IF(AND(②解答入力!$D128&lt;&gt;"",②解答入力!G128&lt;&gt;""),IF(②解答入力!$D128=②解答入力!G128,1,0),"")</f>
        <v/>
      </c>
      <c r="H128" s="400" t="str">
        <f>IF(AND(②解答入力!$D128&lt;&gt;"",②解答入力!H128&lt;&gt;""),IF(②解答入力!$D128=②解答入力!H128,1,0),"")</f>
        <v/>
      </c>
      <c r="I128" s="400" t="str">
        <f>IF(AND(②解答入力!$D128&lt;&gt;"",②解答入力!I128&lt;&gt;""),IF(②解答入力!$D128=②解答入力!I128,1,0),"")</f>
        <v/>
      </c>
      <c r="J128" s="400" t="str">
        <f>IF(AND(②解答入力!$D128&lt;&gt;"",②解答入力!J128&lt;&gt;""),IF(②解答入力!$D128=②解答入力!J128,1,0),"")</f>
        <v/>
      </c>
      <c r="K128" s="400" t="str">
        <f>IF(AND(②解答入力!$D128&lt;&gt;"",②解答入力!K128&lt;&gt;""),IF(②解答入力!$D128=②解答入力!K128,1,0),"")</f>
        <v/>
      </c>
      <c r="L128" s="400" t="str">
        <f>IF(AND(②解答入力!$D128&lt;&gt;"",②解答入力!L128&lt;&gt;""),IF(②解答入力!$D128=②解答入力!L128,1,0),"")</f>
        <v/>
      </c>
      <c r="M128" s="400" t="str">
        <f>IF(AND(②解答入力!$D128&lt;&gt;"",②解答入力!M128&lt;&gt;""),IF(②解答入力!$D128=②解答入力!M128,1,0),"")</f>
        <v/>
      </c>
      <c r="N128" s="400" t="str">
        <f>IF(AND(②解答入力!$D128&lt;&gt;"",②解答入力!N128&lt;&gt;""),IF(②解答入力!$D128=②解答入力!N128,1,0),"")</f>
        <v/>
      </c>
      <c r="O128" s="400" t="str">
        <f>IF(AND(②解答入力!$D128&lt;&gt;"",②解答入力!O128&lt;&gt;""),IF(②解答入力!$D128=②解答入力!O128,1,0),"")</f>
        <v/>
      </c>
      <c r="P128" s="400" t="str">
        <f>IF(AND(②解答入力!$D128&lt;&gt;"",②解答入力!P128&lt;&gt;""),IF(②解答入力!$D128=②解答入力!P128,1,0),"")</f>
        <v/>
      </c>
      <c r="Q128" s="400" t="str">
        <f>IF(AND(②解答入力!$D128&lt;&gt;"",②解答入力!Q128&lt;&gt;""),IF(②解答入力!$D128=②解答入力!Q128,1,0),"")</f>
        <v/>
      </c>
      <c r="R128" s="400" t="str">
        <f>IF(AND(②解答入力!$D128&lt;&gt;"",②解答入力!R128&lt;&gt;""),IF(②解答入力!$D128=②解答入力!R128,1,0),"")</f>
        <v/>
      </c>
      <c r="S128" s="400" t="str">
        <f>IF(AND(②解答入力!$D128&lt;&gt;"",②解答入力!S128&lt;&gt;""),IF(②解答入力!$D128=②解答入力!S128,1,0),"")</f>
        <v/>
      </c>
      <c r="T128" s="400" t="str">
        <f>IF(AND(②解答入力!$D128&lt;&gt;"",②解答入力!T128&lt;&gt;""),IF(②解答入力!$D128=②解答入力!T128,1,0),"")</f>
        <v/>
      </c>
      <c r="U128" s="400" t="str">
        <f>IF(AND(②解答入力!$D128&lt;&gt;"",②解答入力!U128&lt;&gt;""),IF(②解答入力!$D128=②解答入力!U128,1,0),"")</f>
        <v/>
      </c>
      <c r="V128" s="400" t="str">
        <f>IF(AND(②解答入力!$D128&lt;&gt;"",②解答入力!V128&lt;&gt;""),IF(②解答入力!$D128=②解答入力!V128,1,0),"")</f>
        <v/>
      </c>
      <c r="W128" s="400" t="str">
        <f>IF(AND(②解答入力!$D128&lt;&gt;"",②解答入力!W128&lt;&gt;""),IF(②解答入力!$D128=②解答入力!W128,1,0),"")</f>
        <v/>
      </c>
      <c r="X128" s="400" t="str">
        <f>IF(AND(②解答入力!$D128&lt;&gt;"",②解答入力!X128&lt;&gt;""),IF(②解答入力!$D128=②解答入力!X128,1,0),"")</f>
        <v/>
      </c>
      <c r="Y128" s="400" t="str">
        <f>IF(AND(②解答入力!$D128&lt;&gt;"",②解答入力!Y128&lt;&gt;""),IF(②解答入力!$D128=②解答入力!Y128,1,0),"")</f>
        <v/>
      </c>
      <c r="Z128" s="400" t="str">
        <f>IF(AND(②解答入力!$D128&lt;&gt;"",②解答入力!Z128&lt;&gt;""),IF(②解答入力!$D128=②解答入力!Z128,1,0),"")</f>
        <v/>
      </c>
      <c r="AA128" s="400" t="str">
        <f>IF(AND(②解答入力!$D128&lt;&gt;"",②解答入力!AA128&lt;&gt;""),IF(②解答入力!$D128=②解答入力!AA128,1,0),"")</f>
        <v/>
      </c>
      <c r="AB128" s="400" t="str">
        <f>IF(AND(②解答入力!$D128&lt;&gt;"",②解答入力!AB128&lt;&gt;""),IF(②解答入力!$D128=②解答入力!AB128,1,0),"")</f>
        <v/>
      </c>
      <c r="AC128" s="400" t="str">
        <f>IF(AND(②解答入力!$D128&lt;&gt;"",②解答入力!AC128&lt;&gt;""),IF(②解答入力!$D128=②解答入力!AC128,1,0),"")</f>
        <v/>
      </c>
      <c r="AD128" s="400" t="str">
        <f>IF(AND(②解答入力!$D128&lt;&gt;"",②解答入力!AD128&lt;&gt;""),IF(②解答入力!$D128=②解答入力!AD128,1,0),"")</f>
        <v/>
      </c>
      <c r="AE128" s="400" t="str">
        <f>IF(AND(②解答入力!$D128&lt;&gt;"",②解答入力!AE128&lt;&gt;""),IF(②解答入力!$D128=②解答入力!AE128,1,0),"")</f>
        <v/>
      </c>
      <c r="AF128" s="400" t="str">
        <f>IF(AND(②解答入力!$D128&lt;&gt;"",②解答入力!AF128&lt;&gt;""),IF(②解答入力!$D128=②解答入力!AF128,1,0),"")</f>
        <v/>
      </c>
      <c r="AG128" s="400" t="str">
        <f>IF(AND(②解答入力!$D128&lt;&gt;"",②解答入力!AG128&lt;&gt;""),IF(②解答入力!$D128=②解答入力!AG128,1,0),"")</f>
        <v/>
      </c>
      <c r="AH128" s="400" t="str">
        <f>IF(AND(②解答入力!$D128&lt;&gt;"",②解答入力!AH128&lt;&gt;""),IF(②解答入力!$D128=②解答入力!AH128,1,0),"")</f>
        <v/>
      </c>
      <c r="AI128" s="400" t="str">
        <f>IF(AND(②解答入力!$D128&lt;&gt;"",②解答入力!AI128&lt;&gt;""),IF(②解答入力!$D128=②解答入力!AI128,1,0),"")</f>
        <v/>
      </c>
      <c r="AJ128" s="400" t="str">
        <f>IF(AND(②解答入力!$D128&lt;&gt;"",②解答入力!AJ128&lt;&gt;""),IF(②解答入力!$D128=②解答入力!AJ128,1,0),"")</f>
        <v/>
      </c>
      <c r="AK128" s="400" t="str">
        <f>IF(AND(②解答入力!$D128&lt;&gt;"",②解答入力!AK128&lt;&gt;""),IF(②解答入力!$D128=②解答入力!AK128,1,0),"")</f>
        <v/>
      </c>
      <c r="AL128" s="400" t="str">
        <f>IF(AND(②解答入力!$D128&lt;&gt;"",②解答入力!AL128&lt;&gt;""),IF(②解答入力!$D128=②解答入力!AL128,1,0),"")</f>
        <v/>
      </c>
      <c r="AM128" s="400" t="str">
        <f>IF(AND(②解答入力!$D128&lt;&gt;"",②解答入力!AM128&lt;&gt;""),IF(②解答入力!$D128=②解答入力!AM128,1,0),"")</f>
        <v/>
      </c>
      <c r="AN128" s="400" t="str">
        <f>IF(AND(②解答入力!$D128&lt;&gt;"",②解答入力!AN128&lt;&gt;""),IF(②解答入力!$D128=②解答入力!AN128,1,0),"")</f>
        <v/>
      </c>
      <c r="AO128" s="400" t="str">
        <f>IF(AND(②解答入力!$D128&lt;&gt;"",②解答入力!AO128&lt;&gt;""),IF(②解答入力!$D128=②解答入力!AO128,1,0),"")</f>
        <v/>
      </c>
      <c r="AP128" s="400" t="str">
        <f>IF(AND(②解答入力!$D128&lt;&gt;"",②解答入力!AP128&lt;&gt;""),IF(②解答入力!$D128=②解答入力!AP128,1,0),"")</f>
        <v/>
      </c>
      <c r="AQ128" s="400" t="str">
        <f>IF(AND(②解答入力!$D128&lt;&gt;"",②解答入力!AQ128&lt;&gt;""),IF(②解答入力!$D128=②解答入力!AQ128,1,0),"")</f>
        <v/>
      </c>
      <c r="AR128" s="407" t="str">
        <f>IF(AND(②解答入力!$D128&lt;&gt;"",②解答入力!AR128&lt;&gt;""),IF(②解答入力!$D128=②解答入力!AR128,1,0),"")</f>
        <v/>
      </c>
    </row>
    <row r="129" spans="1:44" ht="13.5" customHeight="1" thickBot="1">
      <c r="A129" s="510"/>
      <c r="B129" s="492" t="s">
        <v>152</v>
      </c>
      <c r="C129" s="114">
        <v>123</v>
      </c>
      <c r="D129" s="366"/>
      <c r="E129" s="395" t="str">
        <f>IF(AND(②解答入力!$D129&lt;&gt;"",②解答入力!E129&lt;&gt;""),IF(②解答入力!$D129=②解答入力!E129,1,0),"")</f>
        <v/>
      </c>
      <c r="F129" s="396" t="str">
        <f>IF(AND(②解答入力!$D129&lt;&gt;"",②解答入力!F129&lt;&gt;""),IF(②解答入力!$D129=②解答入力!F129,1,0),"")</f>
        <v/>
      </c>
      <c r="G129" s="396" t="str">
        <f>IF(AND(②解答入力!$D129&lt;&gt;"",②解答入力!G129&lt;&gt;""),IF(②解答入力!$D129=②解答入力!G129,1,0),"")</f>
        <v/>
      </c>
      <c r="H129" s="396" t="str">
        <f>IF(AND(②解答入力!$D129&lt;&gt;"",②解答入力!H129&lt;&gt;""),IF(②解答入力!$D129=②解答入力!H129,1,0),"")</f>
        <v/>
      </c>
      <c r="I129" s="396" t="str">
        <f>IF(AND(②解答入力!$D129&lt;&gt;"",②解答入力!I129&lt;&gt;""),IF(②解答入力!$D129=②解答入力!I129,1,0),"")</f>
        <v/>
      </c>
      <c r="J129" s="396" t="str">
        <f>IF(AND(②解答入力!$D129&lt;&gt;"",②解答入力!J129&lt;&gt;""),IF(②解答入力!$D129=②解答入力!J129,1,0),"")</f>
        <v/>
      </c>
      <c r="K129" s="396" t="str">
        <f>IF(AND(②解答入力!$D129&lt;&gt;"",②解答入力!K129&lt;&gt;""),IF(②解答入力!$D129=②解答入力!K129,1,0),"")</f>
        <v/>
      </c>
      <c r="L129" s="396" t="str">
        <f>IF(AND(②解答入力!$D129&lt;&gt;"",②解答入力!L129&lt;&gt;""),IF(②解答入力!$D129=②解答入力!L129,1,0),"")</f>
        <v/>
      </c>
      <c r="M129" s="396" t="str">
        <f>IF(AND(②解答入力!$D129&lt;&gt;"",②解答入力!M129&lt;&gt;""),IF(②解答入力!$D129=②解答入力!M129,1,0),"")</f>
        <v/>
      </c>
      <c r="N129" s="396" t="str">
        <f>IF(AND(②解答入力!$D129&lt;&gt;"",②解答入力!N129&lt;&gt;""),IF(②解答入力!$D129=②解答入力!N129,1,0),"")</f>
        <v/>
      </c>
      <c r="O129" s="396" t="str">
        <f>IF(AND(②解答入力!$D129&lt;&gt;"",②解答入力!O129&lt;&gt;""),IF(②解答入力!$D129=②解答入力!O129,1,0),"")</f>
        <v/>
      </c>
      <c r="P129" s="396" t="str">
        <f>IF(AND(②解答入力!$D129&lt;&gt;"",②解答入力!P129&lt;&gt;""),IF(②解答入力!$D129=②解答入力!P129,1,0),"")</f>
        <v/>
      </c>
      <c r="Q129" s="396" t="str">
        <f>IF(AND(②解答入力!$D129&lt;&gt;"",②解答入力!Q129&lt;&gt;""),IF(②解答入力!$D129=②解答入力!Q129,1,0),"")</f>
        <v/>
      </c>
      <c r="R129" s="396" t="str">
        <f>IF(AND(②解答入力!$D129&lt;&gt;"",②解答入力!R129&lt;&gt;""),IF(②解答入力!$D129=②解答入力!R129,1,0),"")</f>
        <v/>
      </c>
      <c r="S129" s="396" t="str">
        <f>IF(AND(②解答入力!$D129&lt;&gt;"",②解答入力!S129&lt;&gt;""),IF(②解答入力!$D129=②解答入力!S129,1,0),"")</f>
        <v/>
      </c>
      <c r="T129" s="396" t="str">
        <f>IF(AND(②解答入力!$D129&lt;&gt;"",②解答入力!T129&lt;&gt;""),IF(②解答入力!$D129=②解答入力!T129,1,0),"")</f>
        <v/>
      </c>
      <c r="U129" s="396" t="str">
        <f>IF(AND(②解答入力!$D129&lt;&gt;"",②解答入力!U129&lt;&gt;""),IF(②解答入力!$D129=②解答入力!U129,1,0),"")</f>
        <v/>
      </c>
      <c r="V129" s="396" t="str">
        <f>IF(AND(②解答入力!$D129&lt;&gt;"",②解答入力!V129&lt;&gt;""),IF(②解答入力!$D129=②解答入力!V129,1,0),"")</f>
        <v/>
      </c>
      <c r="W129" s="396" t="str">
        <f>IF(AND(②解答入力!$D129&lt;&gt;"",②解答入力!W129&lt;&gt;""),IF(②解答入力!$D129=②解答入力!W129,1,0),"")</f>
        <v/>
      </c>
      <c r="X129" s="396" t="str">
        <f>IF(AND(②解答入力!$D129&lt;&gt;"",②解答入力!X129&lt;&gt;""),IF(②解答入力!$D129=②解答入力!X129,1,0),"")</f>
        <v/>
      </c>
      <c r="Y129" s="396" t="str">
        <f>IF(AND(②解答入力!$D129&lt;&gt;"",②解答入力!Y129&lt;&gt;""),IF(②解答入力!$D129=②解答入力!Y129,1,0),"")</f>
        <v/>
      </c>
      <c r="Z129" s="396" t="str">
        <f>IF(AND(②解答入力!$D129&lt;&gt;"",②解答入力!Z129&lt;&gt;""),IF(②解答入力!$D129=②解答入力!Z129,1,0),"")</f>
        <v/>
      </c>
      <c r="AA129" s="396" t="str">
        <f>IF(AND(②解答入力!$D129&lt;&gt;"",②解答入力!AA129&lt;&gt;""),IF(②解答入力!$D129=②解答入力!AA129,1,0),"")</f>
        <v/>
      </c>
      <c r="AB129" s="396" t="str">
        <f>IF(AND(②解答入力!$D129&lt;&gt;"",②解答入力!AB129&lt;&gt;""),IF(②解答入力!$D129=②解答入力!AB129,1,0),"")</f>
        <v/>
      </c>
      <c r="AC129" s="396" t="str">
        <f>IF(AND(②解答入力!$D129&lt;&gt;"",②解答入力!AC129&lt;&gt;""),IF(②解答入力!$D129=②解答入力!AC129,1,0),"")</f>
        <v/>
      </c>
      <c r="AD129" s="396" t="str">
        <f>IF(AND(②解答入力!$D129&lt;&gt;"",②解答入力!AD129&lt;&gt;""),IF(②解答入力!$D129=②解答入力!AD129,1,0),"")</f>
        <v/>
      </c>
      <c r="AE129" s="396" t="str">
        <f>IF(AND(②解答入力!$D129&lt;&gt;"",②解答入力!AE129&lt;&gt;""),IF(②解答入力!$D129=②解答入力!AE129,1,0),"")</f>
        <v/>
      </c>
      <c r="AF129" s="396" t="str">
        <f>IF(AND(②解答入力!$D129&lt;&gt;"",②解答入力!AF129&lt;&gt;""),IF(②解答入力!$D129=②解答入力!AF129,1,0),"")</f>
        <v/>
      </c>
      <c r="AG129" s="396" t="str">
        <f>IF(AND(②解答入力!$D129&lt;&gt;"",②解答入力!AG129&lt;&gt;""),IF(②解答入力!$D129=②解答入力!AG129,1,0),"")</f>
        <v/>
      </c>
      <c r="AH129" s="396" t="str">
        <f>IF(AND(②解答入力!$D129&lt;&gt;"",②解答入力!AH129&lt;&gt;""),IF(②解答入力!$D129=②解答入力!AH129,1,0),"")</f>
        <v/>
      </c>
      <c r="AI129" s="396" t="str">
        <f>IF(AND(②解答入力!$D129&lt;&gt;"",②解答入力!AI129&lt;&gt;""),IF(②解答入力!$D129=②解答入力!AI129,1,0),"")</f>
        <v/>
      </c>
      <c r="AJ129" s="396" t="str">
        <f>IF(AND(②解答入力!$D129&lt;&gt;"",②解答入力!AJ129&lt;&gt;""),IF(②解答入力!$D129=②解答入力!AJ129,1,0),"")</f>
        <v/>
      </c>
      <c r="AK129" s="396" t="str">
        <f>IF(AND(②解答入力!$D129&lt;&gt;"",②解答入力!AK129&lt;&gt;""),IF(②解答入力!$D129=②解答入力!AK129,1,0),"")</f>
        <v/>
      </c>
      <c r="AL129" s="396" t="str">
        <f>IF(AND(②解答入力!$D129&lt;&gt;"",②解答入力!AL129&lt;&gt;""),IF(②解答入力!$D129=②解答入力!AL129,1,0),"")</f>
        <v/>
      </c>
      <c r="AM129" s="396" t="str">
        <f>IF(AND(②解答入力!$D129&lt;&gt;"",②解答入力!AM129&lt;&gt;""),IF(②解答入力!$D129=②解答入力!AM129,1,0),"")</f>
        <v/>
      </c>
      <c r="AN129" s="396" t="str">
        <f>IF(AND(②解答入力!$D129&lt;&gt;"",②解答入力!AN129&lt;&gt;""),IF(②解答入力!$D129=②解答入力!AN129,1,0),"")</f>
        <v/>
      </c>
      <c r="AO129" s="396" t="str">
        <f>IF(AND(②解答入力!$D129&lt;&gt;"",②解答入力!AO129&lt;&gt;""),IF(②解答入力!$D129=②解答入力!AO129,1,0),"")</f>
        <v/>
      </c>
      <c r="AP129" s="396" t="str">
        <f>IF(AND(②解答入力!$D129&lt;&gt;"",②解答入力!AP129&lt;&gt;""),IF(②解答入力!$D129=②解答入力!AP129,1,0),"")</f>
        <v/>
      </c>
      <c r="AQ129" s="396" t="str">
        <f>IF(AND(②解答入力!$D129&lt;&gt;"",②解答入力!AQ129&lt;&gt;""),IF(②解答入力!$D129=②解答入力!AQ129,1,0),"")</f>
        <v/>
      </c>
      <c r="AR129" s="406" t="str">
        <f>IF(AND(②解答入力!$D129&lt;&gt;"",②解答入力!AR129&lt;&gt;""),IF(②解答入力!$D129=②解答入力!AR129,1,0),"")</f>
        <v/>
      </c>
    </row>
    <row r="130" spans="1:44" ht="14.25" thickBot="1">
      <c r="A130" s="510"/>
      <c r="B130" s="788"/>
      <c r="C130" s="103">
        <v>124</v>
      </c>
      <c r="D130" s="367"/>
      <c r="E130" s="397" t="str">
        <f>IF(AND(②解答入力!$D130&lt;&gt;"",②解答入力!E130&lt;&gt;""),IF(②解答入力!$D130=②解答入力!E130,1,0),"")</f>
        <v/>
      </c>
      <c r="F130" s="398" t="str">
        <f>IF(AND(②解答入力!$D130&lt;&gt;"",②解答入力!F130&lt;&gt;""),IF(②解答入力!$D130=②解答入力!F130,1,0),"")</f>
        <v/>
      </c>
      <c r="G130" s="398" t="str">
        <f>IF(AND(②解答入力!$D130&lt;&gt;"",②解答入力!G130&lt;&gt;""),IF(②解答入力!$D130=②解答入力!G130,1,0),"")</f>
        <v/>
      </c>
      <c r="H130" s="398" t="str">
        <f>IF(AND(②解答入力!$D130&lt;&gt;"",②解答入力!H130&lt;&gt;""),IF(②解答入力!$D130=②解答入力!H130,1,0),"")</f>
        <v/>
      </c>
      <c r="I130" s="398" t="str">
        <f>IF(AND(②解答入力!$D130&lt;&gt;"",②解答入力!I130&lt;&gt;""),IF(②解答入力!$D130=②解答入力!I130,1,0),"")</f>
        <v/>
      </c>
      <c r="J130" s="398" t="str">
        <f>IF(AND(②解答入力!$D130&lt;&gt;"",②解答入力!J130&lt;&gt;""),IF(②解答入力!$D130=②解答入力!J130,1,0),"")</f>
        <v/>
      </c>
      <c r="K130" s="398" t="str">
        <f>IF(AND(②解答入力!$D130&lt;&gt;"",②解答入力!K130&lt;&gt;""),IF(②解答入力!$D130=②解答入力!K130,1,0),"")</f>
        <v/>
      </c>
      <c r="L130" s="398" t="str">
        <f>IF(AND(②解答入力!$D130&lt;&gt;"",②解答入力!L130&lt;&gt;""),IF(②解答入力!$D130=②解答入力!L130,1,0),"")</f>
        <v/>
      </c>
      <c r="M130" s="398" t="str">
        <f>IF(AND(②解答入力!$D130&lt;&gt;"",②解答入力!M130&lt;&gt;""),IF(②解答入力!$D130=②解答入力!M130,1,0),"")</f>
        <v/>
      </c>
      <c r="N130" s="398" t="str">
        <f>IF(AND(②解答入力!$D130&lt;&gt;"",②解答入力!N130&lt;&gt;""),IF(②解答入力!$D130=②解答入力!N130,1,0),"")</f>
        <v/>
      </c>
      <c r="O130" s="398" t="str">
        <f>IF(AND(②解答入力!$D130&lt;&gt;"",②解答入力!O130&lt;&gt;""),IF(②解答入力!$D130=②解答入力!O130,1,0),"")</f>
        <v/>
      </c>
      <c r="P130" s="398" t="str">
        <f>IF(AND(②解答入力!$D130&lt;&gt;"",②解答入力!P130&lt;&gt;""),IF(②解答入力!$D130=②解答入力!P130,1,0),"")</f>
        <v/>
      </c>
      <c r="Q130" s="398" t="str">
        <f>IF(AND(②解答入力!$D130&lt;&gt;"",②解答入力!Q130&lt;&gt;""),IF(②解答入力!$D130=②解答入力!Q130,1,0),"")</f>
        <v/>
      </c>
      <c r="R130" s="398" t="str">
        <f>IF(AND(②解答入力!$D130&lt;&gt;"",②解答入力!R130&lt;&gt;""),IF(②解答入力!$D130=②解答入力!R130,1,0),"")</f>
        <v/>
      </c>
      <c r="S130" s="398" t="str">
        <f>IF(AND(②解答入力!$D130&lt;&gt;"",②解答入力!S130&lt;&gt;""),IF(②解答入力!$D130=②解答入力!S130,1,0),"")</f>
        <v/>
      </c>
      <c r="T130" s="398" t="str">
        <f>IF(AND(②解答入力!$D130&lt;&gt;"",②解答入力!T130&lt;&gt;""),IF(②解答入力!$D130=②解答入力!T130,1,0),"")</f>
        <v/>
      </c>
      <c r="U130" s="398" t="str">
        <f>IF(AND(②解答入力!$D130&lt;&gt;"",②解答入力!U130&lt;&gt;""),IF(②解答入力!$D130=②解答入力!U130,1,0),"")</f>
        <v/>
      </c>
      <c r="V130" s="398" t="str">
        <f>IF(AND(②解答入力!$D130&lt;&gt;"",②解答入力!V130&lt;&gt;""),IF(②解答入力!$D130=②解答入力!V130,1,0),"")</f>
        <v/>
      </c>
      <c r="W130" s="398" t="str">
        <f>IF(AND(②解答入力!$D130&lt;&gt;"",②解答入力!W130&lt;&gt;""),IF(②解答入力!$D130=②解答入力!W130,1,0),"")</f>
        <v/>
      </c>
      <c r="X130" s="398" t="str">
        <f>IF(AND(②解答入力!$D130&lt;&gt;"",②解答入力!X130&lt;&gt;""),IF(②解答入力!$D130=②解答入力!X130,1,0),"")</f>
        <v/>
      </c>
      <c r="Y130" s="398" t="str">
        <f>IF(AND(②解答入力!$D130&lt;&gt;"",②解答入力!Y130&lt;&gt;""),IF(②解答入力!$D130=②解答入力!Y130,1,0),"")</f>
        <v/>
      </c>
      <c r="Z130" s="398" t="str">
        <f>IF(AND(②解答入力!$D130&lt;&gt;"",②解答入力!Z130&lt;&gt;""),IF(②解答入力!$D130=②解答入力!Z130,1,0),"")</f>
        <v/>
      </c>
      <c r="AA130" s="398" t="str">
        <f>IF(AND(②解答入力!$D130&lt;&gt;"",②解答入力!AA130&lt;&gt;""),IF(②解答入力!$D130=②解答入力!AA130,1,0),"")</f>
        <v/>
      </c>
      <c r="AB130" s="398" t="str">
        <f>IF(AND(②解答入力!$D130&lt;&gt;"",②解答入力!AB130&lt;&gt;""),IF(②解答入力!$D130=②解答入力!AB130,1,0),"")</f>
        <v/>
      </c>
      <c r="AC130" s="398" t="str">
        <f>IF(AND(②解答入力!$D130&lt;&gt;"",②解答入力!AC130&lt;&gt;""),IF(②解答入力!$D130=②解答入力!AC130,1,0),"")</f>
        <v/>
      </c>
      <c r="AD130" s="398" t="str">
        <f>IF(AND(②解答入力!$D130&lt;&gt;"",②解答入力!AD130&lt;&gt;""),IF(②解答入力!$D130=②解答入力!AD130,1,0),"")</f>
        <v/>
      </c>
      <c r="AE130" s="398" t="str">
        <f>IF(AND(②解答入力!$D130&lt;&gt;"",②解答入力!AE130&lt;&gt;""),IF(②解答入力!$D130=②解答入力!AE130,1,0),"")</f>
        <v/>
      </c>
      <c r="AF130" s="398" t="str">
        <f>IF(AND(②解答入力!$D130&lt;&gt;"",②解答入力!AF130&lt;&gt;""),IF(②解答入力!$D130=②解答入力!AF130,1,0),"")</f>
        <v/>
      </c>
      <c r="AG130" s="398" t="str">
        <f>IF(AND(②解答入力!$D130&lt;&gt;"",②解答入力!AG130&lt;&gt;""),IF(②解答入力!$D130=②解答入力!AG130,1,0),"")</f>
        <v/>
      </c>
      <c r="AH130" s="398" t="str">
        <f>IF(AND(②解答入力!$D130&lt;&gt;"",②解答入力!AH130&lt;&gt;""),IF(②解答入力!$D130=②解答入力!AH130,1,0),"")</f>
        <v/>
      </c>
      <c r="AI130" s="398" t="str">
        <f>IF(AND(②解答入力!$D130&lt;&gt;"",②解答入力!AI130&lt;&gt;""),IF(②解答入力!$D130=②解答入力!AI130,1,0),"")</f>
        <v/>
      </c>
      <c r="AJ130" s="398" t="str">
        <f>IF(AND(②解答入力!$D130&lt;&gt;"",②解答入力!AJ130&lt;&gt;""),IF(②解答入力!$D130=②解答入力!AJ130,1,0),"")</f>
        <v/>
      </c>
      <c r="AK130" s="398" t="str">
        <f>IF(AND(②解答入力!$D130&lt;&gt;"",②解答入力!AK130&lt;&gt;""),IF(②解答入力!$D130=②解答入力!AK130,1,0),"")</f>
        <v/>
      </c>
      <c r="AL130" s="398" t="str">
        <f>IF(AND(②解答入力!$D130&lt;&gt;"",②解答入力!AL130&lt;&gt;""),IF(②解答入力!$D130=②解答入力!AL130,1,0),"")</f>
        <v/>
      </c>
      <c r="AM130" s="398" t="str">
        <f>IF(AND(②解答入力!$D130&lt;&gt;"",②解答入力!AM130&lt;&gt;""),IF(②解答入力!$D130=②解答入力!AM130,1,0),"")</f>
        <v/>
      </c>
      <c r="AN130" s="398" t="str">
        <f>IF(AND(②解答入力!$D130&lt;&gt;"",②解答入力!AN130&lt;&gt;""),IF(②解答入力!$D130=②解答入力!AN130,1,0),"")</f>
        <v/>
      </c>
      <c r="AO130" s="398" t="str">
        <f>IF(AND(②解答入力!$D130&lt;&gt;"",②解答入力!AO130&lt;&gt;""),IF(②解答入力!$D130=②解答入力!AO130,1,0),"")</f>
        <v/>
      </c>
      <c r="AP130" s="398" t="str">
        <f>IF(AND(②解答入力!$D130&lt;&gt;"",②解答入力!AP130&lt;&gt;""),IF(②解答入力!$D130=②解答入力!AP130,1,0),"")</f>
        <v/>
      </c>
      <c r="AQ130" s="398" t="str">
        <f>IF(AND(②解答入力!$D130&lt;&gt;"",②解答入力!AQ130&lt;&gt;""),IF(②解答入力!$D130=②解答入力!AQ130,1,0),"")</f>
        <v/>
      </c>
      <c r="AR130" s="408" t="str">
        <f>IF(AND(②解答入力!$D130&lt;&gt;"",②解答入力!AR130&lt;&gt;""),IF(②解答入力!$D130=②解答入力!AR130,1,0),"")</f>
        <v/>
      </c>
    </row>
    <row r="131" spans="1:44" ht="14.25" thickBot="1">
      <c r="A131" s="510"/>
      <c r="B131" s="789"/>
      <c r="C131" s="106">
        <v>125</v>
      </c>
      <c r="D131" s="365"/>
      <c r="E131" s="399" t="str">
        <f>IF(AND(②解答入力!$D131&lt;&gt;"",②解答入力!E131&lt;&gt;""),IF(②解答入力!$D131=②解答入力!E131,1,0),"")</f>
        <v/>
      </c>
      <c r="F131" s="400" t="str">
        <f>IF(AND(②解答入力!$D131&lt;&gt;"",②解答入力!F131&lt;&gt;""),IF(②解答入力!$D131=②解答入力!F131,1,0),"")</f>
        <v/>
      </c>
      <c r="G131" s="400" t="str">
        <f>IF(AND(②解答入力!$D131&lt;&gt;"",②解答入力!G131&lt;&gt;""),IF(②解答入力!$D131=②解答入力!G131,1,0),"")</f>
        <v/>
      </c>
      <c r="H131" s="400" t="str">
        <f>IF(AND(②解答入力!$D131&lt;&gt;"",②解答入力!H131&lt;&gt;""),IF(②解答入力!$D131=②解答入力!H131,1,0),"")</f>
        <v/>
      </c>
      <c r="I131" s="400" t="str">
        <f>IF(AND(②解答入力!$D131&lt;&gt;"",②解答入力!I131&lt;&gt;""),IF(②解答入力!$D131=②解答入力!I131,1,0),"")</f>
        <v/>
      </c>
      <c r="J131" s="400" t="str">
        <f>IF(AND(②解答入力!$D131&lt;&gt;"",②解答入力!J131&lt;&gt;""),IF(②解答入力!$D131=②解答入力!J131,1,0),"")</f>
        <v/>
      </c>
      <c r="K131" s="400" t="str">
        <f>IF(AND(②解答入力!$D131&lt;&gt;"",②解答入力!K131&lt;&gt;""),IF(②解答入力!$D131=②解答入力!K131,1,0),"")</f>
        <v/>
      </c>
      <c r="L131" s="400" t="str">
        <f>IF(AND(②解答入力!$D131&lt;&gt;"",②解答入力!L131&lt;&gt;""),IF(②解答入力!$D131=②解答入力!L131,1,0),"")</f>
        <v/>
      </c>
      <c r="M131" s="400" t="str">
        <f>IF(AND(②解答入力!$D131&lt;&gt;"",②解答入力!M131&lt;&gt;""),IF(②解答入力!$D131=②解答入力!M131,1,0),"")</f>
        <v/>
      </c>
      <c r="N131" s="400" t="str">
        <f>IF(AND(②解答入力!$D131&lt;&gt;"",②解答入力!N131&lt;&gt;""),IF(②解答入力!$D131=②解答入力!N131,1,0),"")</f>
        <v/>
      </c>
      <c r="O131" s="400" t="str">
        <f>IF(AND(②解答入力!$D131&lt;&gt;"",②解答入力!O131&lt;&gt;""),IF(②解答入力!$D131=②解答入力!O131,1,0),"")</f>
        <v/>
      </c>
      <c r="P131" s="400" t="str">
        <f>IF(AND(②解答入力!$D131&lt;&gt;"",②解答入力!P131&lt;&gt;""),IF(②解答入力!$D131=②解答入力!P131,1,0),"")</f>
        <v/>
      </c>
      <c r="Q131" s="400" t="str">
        <f>IF(AND(②解答入力!$D131&lt;&gt;"",②解答入力!Q131&lt;&gt;""),IF(②解答入力!$D131=②解答入力!Q131,1,0),"")</f>
        <v/>
      </c>
      <c r="R131" s="400" t="str">
        <f>IF(AND(②解答入力!$D131&lt;&gt;"",②解答入力!R131&lt;&gt;""),IF(②解答入力!$D131=②解答入力!R131,1,0),"")</f>
        <v/>
      </c>
      <c r="S131" s="400" t="str">
        <f>IF(AND(②解答入力!$D131&lt;&gt;"",②解答入力!S131&lt;&gt;""),IF(②解答入力!$D131=②解答入力!S131,1,0),"")</f>
        <v/>
      </c>
      <c r="T131" s="400" t="str">
        <f>IF(AND(②解答入力!$D131&lt;&gt;"",②解答入力!T131&lt;&gt;""),IF(②解答入力!$D131=②解答入力!T131,1,0),"")</f>
        <v/>
      </c>
      <c r="U131" s="400" t="str">
        <f>IF(AND(②解答入力!$D131&lt;&gt;"",②解答入力!U131&lt;&gt;""),IF(②解答入力!$D131=②解答入力!U131,1,0),"")</f>
        <v/>
      </c>
      <c r="V131" s="400" t="str">
        <f>IF(AND(②解答入力!$D131&lt;&gt;"",②解答入力!V131&lt;&gt;""),IF(②解答入力!$D131=②解答入力!V131,1,0),"")</f>
        <v/>
      </c>
      <c r="W131" s="400" t="str">
        <f>IF(AND(②解答入力!$D131&lt;&gt;"",②解答入力!W131&lt;&gt;""),IF(②解答入力!$D131=②解答入力!W131,1,0),"")</f>
        <v/>
      </c>
      <c r="X131" s="400" t="str">
        <f>IF(AND(②解答入力!$D131&lt;&gt;"",②解答入力!X131&lt;&gt;""),IF(②解答入力!$D131=②解答入力!X131,1,0),"")</f>
        <v/>
      </c>
      <c r="Y131" s="400" t="str">
        <f>IF(AND(②解答入力!$D131&lt;&gt;"",②解答入力!Y131&lt;&gt;""),IF(②解答入力!$D131=②解答入力!Y131,1,0),"")</f>
        <v/>
      </c>
      <c r="Z131" s="400" t="str">
        <f>IF(AND(②解答入力!$D131&lt;&gt;"",②解答入力!Z131&lt;&gt;""),IF(②解答入力!$D131=②解答入力!Z131,1,0),"")</f>
        <v/>
      </c>
      <c r="AA131" s="400" t="str">
        <f>IF(AND(②解答入力!$D131&lt;&gt;"",②解答入力!AA131&lt;&gt;""),IF(②解答入力!$D131=②解答入力!AA131,1,0),"")</f>
        <v/>
      </c>
      <c r="AB131" s="400" t="str">
        <f>IF(AND(②解答入力!$D131&lt;&gt;"",②解答入力!AB131&lt;&gt;""),IF(②解答入力!$D131=②解答入力!AB131,1,0),"")</f>
        <v/>
      </c>
      <c r="AC131" s="400" t="str">
        <f>IF(AND(②解答入力!$D131&lt;&gt;"",②解答入力!AC131&lt;&gt;""),IF(②解答入力!$D131=②解答入力!AC131,1,0),"")</f>
        <v/>
      </c>
      <c r="AD131" s="400" t="str">
        <f>IF(AND(②解答入力!$D131&lt;&gt;"",②解答入力!AD131&lt;&gt;""),IF(②解答入力!$D131=②解答入力!AD131,1,0),"")</f>
        <v/>
      </c>
      <c r="AE131" s="400" t="str">
        <f>IF(AND(②解答入力!$D131&lt;&gt;"",②解答入力!AE131&lt;&gt;""),IF(②解答入力!$D131=②解答入力!AE131,1,0),"")</f>
        <v/>
      </c>
      <c r="AF131" s="400" t="str">
        <f>IF(AND(②解答入力!$D131&lt;&gt;"",②解答入力!AF131&lt;&gt;""),IF(②解答入力!$D131=②解答入力!AF131,1,0),"")</f>
        <v/>
      </c>
      <c r="AG131" s="400" t="str">
        <f>IF(AND(②解答入力!$D131&lt;&gt;"",②解答入力!AG131&lt;&gt;""),IF(②解答入力!$D131=②解答入力!AG131,1,0),"")</f>
        <v/>
      </c>
      <c r="AH131" s="400" t="str">
        <f>IF(AND(②解答入力!$D131&lt;&gt;"",②解答入力!AH131&lt;&gt;""),IF(②解答入力!$D131=②解答入力!AH131,1,0),"")</f>
        <v/>
      </c>
      <c r="AI131" s="400" t="str">
        <f>IF(AND(②解答入力!$D131&lt;&gt;"",②解答入力!AI131&lt;&gt;""),IF(②解答入力!$D131=②解答入力!AI131,1,0),"")</f>
        <v/>
      </c>
      <c r="AJ131" s="400" t="str">
        <f>IF(AND(②解答入力!$D131&lt;&gt;"",②解答入力!AJ131&lt;&gt;""),IF(②解答入力!$D131=②解答入力!AJ131,1,0),"")</f>
        <v/>
      </c>
      <c r="AK131" s="400" t="str">
        <f>IF(AND(②解答入力!$D131&lt;&gt;"",②解答入力!AK131&lt;&gt;""),IF(②解答入力!$D131=②解答入力!AK131,1,0),"")</f>
        <v/>
      </c>
      <c r="AL131" s="400" t="str">
        <f>IF(AND(②解答入力!$D131&lt;&gt;"",②解答入力!AL131&lt;&gt;""),IF(②解答入力!$D131=②解答入力!AL131,1,0),"")</f>
        <v/>
      </c>
      <c r="AM131" s="400" t="str">
        <f>IF(AND(②解答入力!$D131&lt;&gt;"",②解答入力!AM131&lt;&gt;""),IF(②解答入力!$D131=②解答入力!AM131,1,0),"")</f>
        <v/>
      </c>
      <c r="AN131" s="400" t="str">
        <f>IF(AND(②解答入力!$D131&lt;&gt;"",②解答入力!AN131&lt;&gt;""),IF(②解答入力!$D131=②解答入力!AN131,1,0),"")</f>
        <v/>
      </c>
      <c r="AO131" s="400" t="str">
        <f>IF(AND(②解答入力!$D131&lt;&gt;"",②解答入力!AO131&lt;&gt;""),IF(②解答入力!$D131=②解答入力!AO131,1,0),"")</f>
        <v/>
      </c>
      <c r="AP131" s="400" t="str">
        <f>IF(AND(②解答入力!$D131&lt;&gt;"",②解答入力!AP131&lt;&gt;""),IF(②解答入力!$D131=②解答入力!AP131,1,0),"")</f>
        <v/>
      </c>
      <c r="AQ131" s="400" t="str">
        <f>IF(AND(②解答入力!$D131&lt;&gt;"",②解答入力!AQ131&lt;&gt;""),IF(②解答入力!$D131=②解答入力!AQ131,1,0),"")</f>
        <v/>
      </c>
      <c r="AR131" s="407" t="str">
        <f>IF(AND(②解答入力!$D131&lt;&gt;"",②解答入力!AR131&lt;&gt;""),IF(②解答入力!$D131=②解答入力!AR131,1,0),"")</f>
        <v/>
      </c>
    </row>
    <row r="132" spans="1:44" ht="18.75">
      <c r="A132" s="372"/>
      <c r="B132" s="372"/>
      <c r="C132" s="372"/>
      <c r="E132"/>
    </row>
    <row r="133" spans="1:44">
      <c r="E133"/>
    </row>
    <row r="134" spans="1:44">
      <c r="E134"/>
    </row>
    <row r="135" spans="1:44">
      <c r="E135"/>
    </row>
    <row r="136" spans="1:44">
      <c r="E136"/>
    </row>
    <row r="137" spans="1:44">
      <c r="E137"/>
    </row>
    <row r="138" spans="1:44">
      <c r="E138"/>
    </row>
    <row r="139" spans="1:44">
      <c r="E139"/>
    </row>
    <row r="140" spans="1:44">
      <c r="E140"/>
    </row>
    <row r="141" spans="1:44">
      <c r="E141"/>
    </row>
    <row r="142" spans="1:44">
      <c r="E142"/>
    </row>
    <row r="143" spans="1:44">
      <c r="E143"/>
    </row>
    <row r="144" spans="1:44">
      <c r="E144"/>
    </row>
    <row r="145" spans="5:5">
      <c r="E145"/>
    </row>
    <row r="146" spans="5:5">
      <c r="E146"/>
    </row>
    <row r="147" spans="5:5">
      <c r="E147"/>
    </row>
    <row r="148" spans="5:5">
      <c r="E148"/>
    </row>
    <row r="149" spans="5:5">
      <c r="E149"/>
    </row>
    <row r="150" spans="5:5">
      <c r="E150"/>
    </row>
    <row r="151" spans="5:5">
      <c r="E151"/>
    </row>
    <row r="152" spans="5:5">
      <c r="E152"/>
    </row>
    <row r="153" spans="5:5">
      <c r="E153"/>
    </row>
    <row r="154" spans="5:5">
      <c r="E154"/>
    </row>
    <row r="155" spans="5:5">
      <c r="E155"/>
    </row>
    <row r="156" spans="5:5">
      <c r="E156"/>
    </row>
    <row r="157" spans="5:5">
      <c r="E157"/>
    </row>
    <row r="158" spans="5:5">
      <c r="E158"/>
    </row>
    <row r="159" spans="5:5">
      <c r="E159"/>
    </row>
    <row r="160" spans="5:5">
      <c r="E160"/>
    </row>
    <row r="161" spans="5:5">
      <c r="E161"/>
    </row>
    <row r="162" spans="5:5">
      <c r="E162"/>
    </row>
    <row r="163" spans="5:5">
      <c r="E163"/>
    </row>
    <row r="164" spans="5:5">
      <c r="E164"/>
    </row>
    <row r="165" spans="5:5">
      <c r="E165"/>
    </row>
    <row r="166" spans="5:5">
      <c r="E166"/>
    </row>
    <row r="167" spans="5:5">
      <c r="E167"/>
    </row>
    <row r="168" spans="5:5">
      <c r="E168"/>
    </row>
    <row r="169" spans="5:5">
      <c r="E169"/>
    </row>
    <row r="170" spans="5:5">
      <c r="E170"/>
    </row>
    <row r="171" spans="5:5">
      <c r="E171"/>
    </row>
    <row r="172" spans="5:5">
      <c r="E172"/>
    </row>
    <row r="173" spans="5:5">
      <c r="E173"/>
    </row>
    <row r="174" spans="5:5">
      <c r="E174"/>
    </row>
    <row r="175" spans="5:5">
      <c r="E175"/>
    </row>
    <row r="176" spans="5:5">
      <c r="E176"/>
    </row>
    <row r="177" spans="5:5">
      <c r="E177"/>
    </row>
    <row r="178" spans="5:5">
      <c r="E178"/>
    </row>
    <row r="179" spans="5:5">
      <c r="E179"/>
    </row>
    <row r="180" spans="5:5">
      <c r="E180"/>
    </row>
    <row r="181" spans="5:5">
      <c r="E181"/>
    </row>
    <row r="182" spans="5:5">
      <c r="E182"/>
    </row>
    <row r="183" spans="5:5">
      <c r="E183"/>
    </row>
    <row r="184" spans="5:5">
      <c r="E184"/>
    </row>
    <row r="185" spans="5:5">
      <c r="E185"/>
    </row>
    <row r="186" spans="5:5">
      <c r="E186"/>
    </row>
    <row r="187" spans="5:5">
      <c r="E187"/>
    </row>
    <row r="188" spans="5:5">
      <c r="E188"/>
    </row>
    <row r="189" spans="5:5">
      <c r="E189"/>
    </row>
    <row r="190" spans="5:5">
      <c r="E190"/>
    </row>
    <row r="191" spans="5:5">
      <c r="E191"/>
    </row>
    <row r="192" spans="5:5">
      <c r="E192"/>
    </row>
    <row r="193" spans="5:5">
      <c r="E193"/>
    </row>
    <row r="194" spans="5:5">
      <c r="E194"/>
    </row>
    <row r="195" spans="5:5">
      <c r="E195"/>
    </row>
    <row r="196" spans="5:5">
      <c r="E196"/>
    </row>
    <row r="197" spans="5:5">
      <c r="E197"/>
    </row>
    <row r="198" spans="5:5">
      <c r="E198"/>
    </row>
    <row r="199" spans="5:5">
      <c r="E199"/>
    </row>
    <row r="200" spans="5:5">
      <c r="E200"/>
    </row>
    <row r="201" spans="5:5">
      <c r="E201"/>
    </row>
    <row r="202" spans="5:5">
      <c r="E202"/>
    </row>
    <row r="203" spans="5:5">
      <c r="E203"/>
    </row>
    <row r="204" spans="5:5">
      <c r="E204"/>
    </row>
    <row r="205" spans="5:5">
      <c r="E205"/>
    </row>
    <row r="206" spans="5:5">
      <c r="E206"/>
    </row>
    <row r="207" spans="5:5">
      <c r="E207"/>
    </row>
    <row r="208" spans="5:5">
      <c r="E208"/>
    </row>
    <row r="209" spans="5:5">
      <c r="E209"/>
    </row>
    <row r="210" spans="5:5">
      <c r="E210"/>
    </row>
    <row r="211" spans="5:5">
      <c r="E211"/>
    </row>
    <row r="212" spans="5:5">
      <c r="E212"/>
    </row>
    <row r="213" spans="5:5">
      <c r="E213"/>
    </row>
    <row r="214" spans="5:5">
      <c r="E214"/>
    </row>
    <row r="215" spans="5:5">
      <c r="E215"/>
    </row>
    <row r="216" spans="5:5">
      <c r="E216"/>
    </row>
    <row r="217" spans="5:5">
      <c r="E217"/>
    </row>
    <row r="218" spans="5:5">
      <c r="E218"/>
    </row>
    <row r="219" spans="5:5">
      <c r="E219"/>
    </row>
    <row r="220" spans="5:5">
      <c r="E220"/>
    </row>
    <row r="221" spans="5:5">
      <c r="E221"/>
    </row>
    <row r="222" spans="5:5">
      <c r="E222"/>
    </row>
    <row r="223" spans="5:5">
      <c r="E223"/>
    </row>
    <row r="224" spans="5:5">
      <c r="E224"/>
    </row>
    <row r="225" spans="5:5">
      <c r="E225"/>
    </row>
    <row r="226" spans="5:5">
      <c r="E226"/>
    </row>
    <row r="227" spans="5:5">
      <c r="E227"/>
    </row>
    <row r="228" spans="5:5">
      <c r="E228"/>
    </row>
    <row r="229" spans="5:5">
      <c r="E229"/>
    </row>
    <row r="230" spans="5:5">
      <c r="E230"/>
    </row>
    <row r="231" spans="5:5">
      <c r="E231"/>
    </row>
    <row r="232" spans="5:5">
      <c r="E232"/>
    </row>
    <row r="233" spans="5:5">
      <c r="E233"/>
    </row>
    <row r="234" spans="5:5">
      <c r="E234"/>
    </row>
    <row r="235" spans="5:5">
      <c r="E235"/>
    </row>
    <row r="236" spans="5:5">
      <c r="E236"/>
    </row>
    <row r="237" spans="5:5">
      <c r="E237"/>
    </row>
    <row r="238" spans="5:5">
      <c r="E238"/>
    </row>
    <row r="239" spans="5:5">
      <c r="E239"/>
    </row>
    <row r="240" spans="5:5">
      <c r="E240"/>
    </row>
    <row r="241" spans="5:5">
      <c r="E241"/>
    </row>
    <row r="242" spans="5:5">
      <c r="E242"/>
    </row>
    <row r="243" spans="5:5">
      <c r="E243"/>
    </row>
    <row r="244" spans="5:5">
      <c r="E244"/>
    </row>
    <row r="245" spans="5:5">
      <c r="E245"/>
    </row>
    <row r="246" spans="5:5">
      <c r="E246"/>
    </row>
    <row r="247" spans="5:5">
      <c r="E247"/>
    </row>
    <row r="248" spans="5:5">
      <c r="E248"/>
    </row>
    <row r="249" spans="5:5">
      <c r="E249"/>
    </row>
    <row r="250" spans="5:5">
      <c r="E250"/>
    </row>
    <row r="251" spans="5:5">
      <c r="E251"/>
    </row>
    <row r="252" spans="5:5">
      <c r="E252"/>
    </row>
    <row r="253" spans="5:5">
      <c r="E253"/>
    </row>
    <row r="254" spans="5:5">
      <c r="E254"/>
    </row>
    <row r="255" spans="5:5">
      <c r="E255"/>
    </row>
    <row r="256" spans="5:5">
      <c r="E256"/>
    </row>
    <row r="257" spans="5:5">
      <c r="E257"/>
    </row>
    <row r="258" spans="5:5">
      <c r="E258"/>
    </row>
    <row r="259" spans="5:5">
      <c r="E259"/>
    </row>
    <row r="260" spans="5:5">
      <c r="E260"/>
    </row>
    <row r="261" spans="5:5">
      <c r="E261"/>
    </row>
    <row r="262" spans="5:5">
      <c r="E262"/>
    </row>
    <row r="263" spans="5:5">
      <c r="E263"/>
    </row>
    <row r="264" spans="5:5">
      <c r="E264"/>
    </row>
    <row r="265" spans="5:5">
      <c r="E265"/>
    </row>
    <row r="266" spans="5:5">
      <c r="E266"/>
    </row>
    <row r="267" spans="5:5">
      <c r="E267"/>
    </row>
    <row r="268" spans="5:5">
      <c r="E268"/>
    </row>
    <row r="269" spans="5:5">
      <c r="E269"/>
    </row>
    <row r="270" spans="5:5">
      <c r="E270"/>
    </row>
    <row r="271" spans="5:5">
      <c r="E271"/>
    </row>
    <row r="272" spans="5:5">
      <c r="E272"/>
    </row>
    <row r="273" spans="5:5">
      <c r="E273"/>
    </row>
    <row r="274" spans="5:5">
      <c r="E274"/>
    </row>
    <row r="275" spans="5:5">
      <c r="E275"/>
    </row>
    <row r="276" spans="5:5">
      <c r="E276"/>
    </row>
    <row r="277" spans="5:5">
      <c r="E277"/>
    </row>
    <row r="278" spans="5:5">
      <c r="E278"/>
    </row>
    <row r="279" spans="5:5">
      <c r="E279"/>
    </row>
    <row r="280" spans="5:5">
      <c r="E280"/>
    </row>
    <row r="281" spans="5:5">
      <c r="E281"/>
    </row>
    <row r="282" spans="5:5">
      <c r="E282"/>
    </row>
    <row r="283" spans="5:5">
      <c r="E283"/>
    </row>
    <row r="284" spans="5:5">
      <c r="E284"/>
    </row>
    <row r="285" spans="5:5">
      <c r="E285"/>
    </row>
    <row r="286" spans="5:5">
      <c r="E286"/>
    </row>
    <row r="287" spans="5:5">
      <c r="E287"/>
    </row>
    <row r="288" spans="5:5">
      <c r="E288"/>
    </row>
    <row r="289" spans="5:5">
      <c r="E289"/>
    </row>
    <row r="290" spans="5:5">
      <c r="E290"/>
    </row>
    <row r="291" spans="5:5">
      <c r="E291"/>
    </row>
    <row r="292" spans="5:5">
      <c r="E292"/>
    </row>
    <row r="293" spans="5:5">
      <c r="E293"/>
    </row>
    <row r="294" spans="5:5">
      <c r="E294"/>
    </row>
    <row r="295" spans="5:5">
      <c r="E295"/>
    </row>
    <row r="296" spans="5:5">
      <c r="E296"/>
    </row>
    <row r="297" spans="5:5">
      <c r="E297"/>
    </row>
    <row r="298" spans="5:5">
      <c r="E298"/>
    </row>
    <row r="299" spans="5:5">
      <c r="E299"/>
    </row>
    <row r="300" spans="5:5">
      <c r="E300"/>
    </row>
    <row r="301" spans="5:5">
      <c r="E301"/>
    </row>
    <row r="302" spans="5:5">
      <c r="E302"/>
    </row>
    <row r="303" spans="5:5">
      <c r="E303"/>
    </row>
    <row r="304" spans="5:5">
      <c r="E304"/>
    </row>
    <row r="305" spans="5:5">
      <c r="E305"/>
    </row>
    <row r="306" spans="5:5">
      <c r="E306"/>
    </row>
    <row r="307" spans="5:5">
      <c r="E307"/>
    </row>
    <row r="308" spans="5:5">
      <c r="E308"/>
    </row>
    <row r="309" spans="5:5">
      <c r="E309"/>
    </row>
    <row r="310" spans="5:5">
      <c r="E310"/>
    </row>
    <row r="311" spans="5:5">
      <c r="E311"/>
    </row>
    <row r="312" spans="5:5">
      <c r="E312"/>
    </row>
    <row r="313" spans="5:5">
      <c r="E313"/>
    </row>
    <row r="314" spans="5:5">
      <c r="E314"/>
    </row>
    <row r="315" spans="5:5">
      <c r="E315"/>
    </row>
    <row r="316" spans="5:5">
      <c r="E316"/>
    </row>
    <row r="317" spans="5:5">
      <c r="E317"/>
    </row>
    <row r="318" spans="5:5">
      <c r="E318"/>
    </row>
    <row r="319" spans="5:5">
      <c r="E319"/>
    </row>
    <row r="320" spans="5:5">
      <c r="E320"/>
    </row>
    <row r="321" spans="5:5">
      <c r="E321"/>
    </row>
    <row r="322" spans="5:5">
      <c r="E322"/>
    </row>
    <row r="323" spans="5:5">
      <c r="E323"/>
    </row>
    <row r="324" spans="5:5">
      <c r="E324"/>
    </row>
    <row r="325" spans="5:5">
      <c r="E325"/>
    </row>
    <row r="326" spans="5:5">
      <c r="E326"/>
    </row>
    <row r="327" spans="5:5">
      <c r="E327"/>
    </row>
    <row r="328" spans="5:5">
      <c r="E328"/>
    </row>
    <row r="329" spans="5:5">
      <c r="E329"/>
    </row>
    <row r="330" spans="5:5">
      <c r="E330"/>
    </row>
    <row r="331" spans="5:5">
      <c r="E331"/>
    </row>
    <row r="332" spans="5:5">
      <c r="E332"/>
    </row>
    <row r="333" spans="5:5">
      <c r="E333"/>
    </row>
    <row r="334" spans="5:5">
      <c r="E334"/>
    </row>
    <row r="335" spans="5:5">
      <c r="E335"/>
    </row>
    <row r="336" spans="5:5">
      <c r="E336"/>
    </row>
    <row r="337" spans="5:5">
      <c r="E337"/>
    </row>
    <row r="338" spans="5:5">
      <c r="E338"/>
    </row>
    <row r="339" spans="5:5">
      <c r="E339"/>
    </row>
    <row r="340" spans="5:5">
      <c r="E340"/>
    </row>
    <row r="341" spans="5:5">
      <c r="E341"/>
    </row>
    <row r="342" spans="5:5">
      <c r="E342"/>
    </row>
    <row r="343" spans="5:5">
      <c r="E343"/>
    </row>
    <row r="344" spans="5:5">
      <c r="E344"/>
    </row>
    <row r="345" spans="5:5">
      <c r="E345"/>
    </row>
    <row r="346" spans="5:5">
      <c r="E346"/>
    </row>
    <row r="347" spans="5:5">
      <c r="E347"/>
    </row>
    <row r="348" spans="5:5">
      <c r="E348"/>
    </row>
    <row r="349" spans="5:5">
      <c r="E349"/>
    </row>
    <row r="350" spans="5:5">
      <c r="E350"/>
    </row>
    <row r="351" spans="5:5">
      <c r="E351"/>
    </row>
    <row r="352" spans="5:5">
      <c r="E352"/>
    </row>
    <row r="353" spans="5:5">
      <c r="E353"/>
    </row>
    <row r="354" spans="5:5">
      <c r="E354"/>
    </row>
    <row r="355" spans="5:5">
      <c r="E355"/>
    </row>
    <row r="356" spans="5:5">
      <c r="E356"/>
    </row>
    <row r="357" spans="5:5">
      <c r="E357"/>
    </row>
    <row r="358" spans="5:5">
      <c r="E358"/>
    </row>
    <row r="359" spans="5:5">
      <c r="E359"/>
    </row>
    <row r="360" spans="5:5">
      <c r="E360"/>
    </row>
    <row r="361" spans="5:5">
      <c r="E361"/>
    </row>
    <row r="362" spans="5:5">
      <c r="E362"/>
    </row>
    <row r="363" spans="5:5">
      <c r="E363"/>
    </row>
    <row r="364" spans="5:5">
      <c r="E364"/>
    </row>
    <row r="365" spans="5:5">
      <c r="E365"/>
    </row>
    <row r="366" spans="5:5">
      <c r="E366"/>
    </row>
    <row r="367" spans="5:5">
      <c r="E367"/>
    </row>
    <row r="368" spans="5:5">
      <c r="E368"/>
    </row>
    <row r="369" spans="5:5">
      <c r="E369"/>
    </row>
    <row r="370" spans="5:5">
      <c r="E370"/>
    </row>
    <row r="371" spans="5:5">
      <c r="E371"/>
    </row>
    <row r="372" spans="5:5">
      <c r="E372"/>
    </row>
    <row r="373" spans="5:5">
      <c r="E373"/>
    </row>
    <row r="374" spans="5:5">
      <c r="E374"/>
    </row>
    <row r="375" spans="5:5">
      <c r="E375"/>
    </row>
    <row r="376" spans="5:5">
      <c r="E376"/>
    </row>
    <row r="377" spans="5:5">
      <c r="E377"/>
    </row>
    <row r="378" spans="5:5">
      <c r="E378"/>
    </row>
    <row r="379" spans="5:5">
      <c r="E379"/>
    </row>
    <row r="380" spans="5:5">
      <c r="E380"/>
    </row>
    <row r="381" spans="5:5">
      <c r="E381"/>
    </row>
    <row r="382" spans="5:5">
      <c r="E382"/>
    </row>
    <row r="383" spans="5:5">
      <c r="E383"/>
    </row>
    <row r="384" spans="5:5">
      <c r="E384"/>
    </row>
    <row r="385" spans="5:5">
      <c r="E385"/>
    </row>
    <row r="386" spans="5:5">
      <c r="E386"/>
    </row>
    <row r="387" spans="5:5">
      <c r="E387"/>
    </row>
    <row r="388" spans="5:5">
      <c r="E388"/>
    </row>
    <row r="389" spans="5:5">
      <c r="E389"/>
    </row>
    <row r="390" spans="5:5">
      <c r="E390"/>
    </row>
    <row r="391" spans="5:5">
      <c r="E391"/>
    </row>
    <row r="392" spans="5:5">
      <c r="E392"/>
    </row>
    <row r="393" spans="5:5">
      <c r="E393"/>
    </row>
    <row r="394" spans="5:5">
      <c r="E394"/>
    </row>
    <row r="395" spans="5:5">
      <c r="E395"/>
    </row>
    <row r="396" spans="5:5">
      <c r="E396"/>
    </row>
    <row r="397" spans="5:5">
      <c r="E397"/>
    </row>
    <row r="398" spans="5:5">
      <c r="E398"/>
    </row>
    <row r="399" spans="5:5">
      <c r="E399"/>
    </row>
    <row r="400" spans="5:5">
      <c r="E400"/>
    </row>
    <row r="401" spans="5:5">
      <c r="E401"/>
    </row>
    <row r="402" spans="5:5">
      <c r="E402"/>
    </row>
    <row r="403" spans="5:5">
      <c r="E403"/>
    </row>
    <row r="404" spans="5:5">
      <c r="E404"/>
    </row>
    <row r="405" spans="5:5">
      <c r="E405"/>
    </row>
    <row r="406" spans="5:5">
      <c r="E406"/>
    </row>
    <row r="407" spans="5:5">
      <c r="E407"/>
    </row>
    <row r="408" spans="5:5">
      <c r="E408"/>
    </row>
    <row r="409" spans="5:5">
      <c r="E409"/>
    </row>
    <row r="410" spans="5:5">
      <c r="E410"/>
    </row>
    <row r="411" spans="5:5">
      <c r="E411"/>
    </row>
    <row r="412" spans="5:5">
      <c r="E412"/>
    </row>
    <row r="413" spans="5:5">
      <c r="E413"/>
    </row>
    <row r="414" spans="5:5">
      <c r="E414"/>
    </row>
    <row r="415" spans="5:5">
      <c r="E415"/>
    </row>
    <row r="416" spans="5:5">
      <c r="E416"/>
    </row>
    <row r="417" spans="5:5">
      <c r="E417"/>
    </row>
    <row r="418" spans="5:5">
      <c r="E418"/>
    </row>
    <row r="419" spans="5:5">
      <c r="E419"/>
    </row>
    <row r="420" spans="5:5">
      <c r="E420"/>
    </row>
    <row r="421" spans="5:5">
      <c r="E421"/>
    </row>
    <row r="422" spans="5:5">
      <c r="E422"/>
    </row>
    <row r="423" spans="5:5">
      <c r="E423"/>
    </row>
    <row r="424" spans="5:5">
      <c r="E424"/>
    </row>
    <row r="425" spans="5:5">
      <c r="E425"/>
    </row>
    <row r="426" spans="5:5">
      <c r="E426"/>
    </row>
    <row r="427" spans="5:5">
      <c r="E427"/>
    </row>
    <row r="428" spans="5:5">
      <c r="E428"/>
    </row>
    <row r="429" spans="5:5">
      <c r="E429"/>
    </row>
    <row r="430" spans="5:5">
      <c r="E430"/>
    </row>
    <row r="431" spans="5:5">
      <c r="E431"/>
    </row>
    <row r="432" spans="5:5">
      <c r="E432"/>
    </row>
    <row r="433" spans="5:5">
      <c r="E433"/>
    </row>
    <row r="434" spans="5:5">
      <c r="E434"/>
    </row>
    <row r="435" spans="5:5">
      <c r="E435"/>
    </row>
    <row r="436" spans="5:5">
      <c r="E436"/>
    </row>
    <row r="437" spans="5:5">
      <c r="E437"/>
    </row>
    <row r="438" spans="5:5">
      <c r="E438"/>
    </row>
    <row r="439" spans="5:5">
      <c r="E439"/>
    </row>
    <row r="440" spans="5:5">
      <c r="E440"/>
    </row>
    <row r="441" spans="5:5">
      <c r="E441"/>
    </row>
    <row r="442" spans="5:5">
      <c r="E442"/>
    </row>
    <row r="443" spans="5:5">
      <c r="E443"/>
    </row>
    <row r="444" spans="5:5">
      <c r="E444"/>
    </row>
    <row r="445" spans="5:5">
      <c r="E445"/>
    </row>
    <row r="446" spans="5:5">
      <c r="E446"/>
    </row>
    <row r="447" spans="5:5">
      <c r="E447"/>
    </row>
    <row r="448" spans="5:5">
      <c r="E448"/>
    </row>
    <row r="449" spans="5:5">
      <c r="E449"/>
    </row>
    <row r="450" spans="5:5">
      <c r="E450"/>
    </row>
    <row r="451" spans="5:5">
      <c r="E451"/>
    </row>
    <row r="452" spans="5:5">
      <c r="E452"/>
    </row>
    <row r="453" spans="5:5">
      <c r="E453"/>
    </row>
    <row r="454" spans="5:5">
      <c r="E454"/>
    </row>
    <row r="455" spans="5:5">
      <c r="E455"/>
    </row>
    <row r="456" spans="5:5">
      <c r="E456"/>
    </row>
    <row r="457" spans="5:5">
      <c r="E457"/>
    </row>
    <row r="458" spans="5:5">
      <c r="E458"/>
    </row>
    <row r="459" spans="5:5">
      <c r="E459"/>
    </row>
    <row r="460" spans="5:5">
      <c r="E460"/>
    </row>
    <row r="461" spans="5:5">
      <c r="E461"/>
    </row>
    <row r="462" spans="5:5">
      <c r="E462"/>
    </row>
    <row r="463" spans="5:5">
      <c r="E463"/>
    </row>
    <row r="464" spans="5:5">
      <c r="E464"/>
    </row>
    <row r="465" spans="5:5">
      <c r="E465"/>
    </row>
    <row r="466" spans="5:5">
      <c r="E466"/>
    </row>
    <row r="467" spans="5:5">
      <c r="E467"/>
    </row>
    <row r="468" spans="5:5">
      <c r="E468"/>
    </row>
    <row r="469" spans="5:5">
      <c r="E469"/>
    </row>
    <row r="470" spans="5:5">
      <c r="E470"/>
    </row>
    <row r="471" spans="5:5">
      <c r="E471"/>
    </row>
    <row r="472" spans="5:5">
      <c r="E472"/>
    </row>
    <row r="473" spans="5:5">
      <c r="E473"/>
    </row>
    <row r="474" spans="5:5">
      <c r="E474"/>
    </row>
    <row r="475" spans="5:5">
      <c r="E475"/>
    </row>
    <row r="476" spans="5:5">
      <c r="E476"/>
    </row>
    <row r="477" spans="5:5">
      <c r="E477"/>
    </row>
    <row r="478" spans="5:5">
      <c r="E478"/>
    </row>
    <row r="479" spans="5:5">
      <c r="E479"/>
    </row>
    <row r="480" spans="5:5">
      <c r="E480"/>
    </row>
    <row r="481" spans="5:5">
      <c r="E481"/>
    </row>
    <row r="482" spans="5:5">
      <c r="E482"/>
    </row>
    <row r="483" spans="5:5">
      <c r="E483"/>
    </row>
    <row r="484" spans="5:5">
      <c r="E484"/>
    </row>
    <row r="485" spans="5:5">
      <c r="E485"/>
    </row>
    <row r="486" spans="5:5">
      <c r="E486"/>
    </row>
    <row r="487" spans="5:5">
      <c r="E487"/>
    </row>
    <row r="488" spans="5:5">
      <c r="E488"/>
    </row>
    <row r="489" spans="5:5">
      <c r="E489"/>
    </row>
    <row r="490" spans="5:5">
      <c r="E490"/>
    </row>
    <row r="491" spans="5:5">
      <c r="E491"/>
    </row>
    <row r="492" spans="5:5">
      <c r="E492"/>
    </row>
    <row r="493" spans="5:5">
      <c r="E493"/>
    </row>
    <row r="494" spans="5:5">
      <c r="E494"/>
    </row>
    <row r="495" spans="5:5">
      <c r="E495"/>
    </row>
    <row r="496" spans="5:5">
      <c r="E496"/>
    </row>
    <row r="497" spans="5:5">
      <c r="E497"/>
    </row>
    <row r="498" spans="5:5">
      <c r="E498"/>
    </row>
    <row r="499" spans="5:5">
      <c r="E499"/>
    </row>
    <row r="500" spans="5:5">
      <c r="E500"/>
    </row>
    <row r="501" spans="5:5">
      <c r="E501"/>
    </row>
    <row r="502" spans="5:5">
      <c r="E502"/>
    </row>
    <row r="503" spans="5:5">
      <c r="E503"/>
    </row>
    <row r="504" spans="5:5">
      <c r="E504"/>
    </row>
    <row r="505" spans="5:5">
      <c r="E505"/>
    </row>
    <row r="506" spans="5:5">
      <c r="E506"/>
    </row>
    <row r="507" spans="5:5">
      <c r="E507"/>
    </row>
    <row r="508" spans="5:5">
      <c r="E508"/>
    </row>
    <row r="509" spans="5:5">
      <c r="E509"/>
    </row>
    <row r="510" spans="5:5">
      <c r="E510"/>
    </row>
    <row r="511" spans="5:5">
      <c r="E511"/>
    </row>
    <row r="512" spans="5:5">
      <c r="E512"/>
    </row>
    <row r="513" spans="5:5">
      <c r="E513"/>
    </row>
    <row r="514" spans="5:5">
      <c r="E514"/>
    </row>
    <row r="515" spans="5:5">
      <c r="E515"/>
    </row>
    <row r="516" spans="5:5">
      <c r="E516"/>
    </row>
    <row r="517" spans="5:5">
      <c r="E517"/>
    </row>
    <row r="518" spans="5:5">
      <c r="E518"/>
    </row>
    <row r="519" spans="5:5">
      <c r="E519"/>
    </row>
    <row r="520" spans="5:5">
      <c r="E520"/>
    </row>
    <row r="521" spans="5:5">
      <c r="E521"/>
    </row>
    <row r="522" spans="5:5">
      <c r="E522"/>
    </row>
    <row r="523" spans="5:5">
      <c r="E523"/>
    </row>
    <row r="524" spans="5:5">
      <c r="E524"/>
    </row>
    <row r="525" spans="5:5">
      <c r="E525"/>
    </row>
    <row r="526" spans="5:5">
      <c r="E526"/>
    </row>
    <row r="527" spans="5:5">
      <c r="E527"/>
    </row>
    <row r="528" spans="5:5">
      <c r="E528"/>
    </row>
    <row r="529" spans="5:5">
      <c r="E529"/>
    </row>
    <row r="530" spans="5:5">
      <c r="E530"/>
    </row>
    <row r="531" spans="5:5">
      <c r="E531"/>
    </row>
    <row r="532" spans="5:5">
      <c r="E532"/>
    </row>
    <row r="533" spans="5:5">
      <c r="E533"/>
    </row>
    <row r="534" spans="5:5">
      <c r="E534"/>
    </row>
    <row r="535" spans="5:5">
      <c r="E535"/>
    </row>
    <row r="536" spans="5:5">
      <c r="E536"/>
    </row>
    <row r="537" spans="5:5">
      <c r="E537"/>
    </row>
    <row r="538" spans="5:5">
      <c r="E538"/>
    </row>
    <row r="539" spans="5:5">
      <c r="E539"/>
    </row>
    <row r="540" spans="5:5">
      <c r="E540"/>
    </row>
    <row r="541" spans="5:5">
      <c r="E541"/>
    </row>
    <row r="542" spans="5:5">
      <c r="E542"/>
    </row>
    <row r="543" spans="5:5">
      <c r="E543"/>
    </row>
    <row r="544" spans="5:5">
      <c r="E544"/>
    </row>
    <row r="545" spans="5:5">
      <c r="E545"/>
    </row>
    <row r="546" spans="5:5">
      <c r="E546"/>
    </row>
    <row r="547" spans="5:5">
      <c r="E547"/>
    </row>
    <row r="548" spans="5:5">
      <c r="E548"/>
    </row>
    <row r="549" spans="5:5">
      <c r="E549"/>
    </row>
    <row r="550" spans="5:5">
      <c r="E550"/>
    </row>
    <row r="551" spans="5:5">
      <c r="E551"/>
    </row>
    <row r="552" spans="5:5">
      <c r="E552"/>
    </row>
    <row r="553" spans="5:5">
      <c r="E553"/>
    </row>
    <row r="554" spans="5:5">
      <c r="E554"/>
    </row>
    <row r="555" spans="5:5">
      <c r="E555"/>
    </row>
    <row r="556" spans="5:5">
      <c r="E556"/>
    </row>
    <row r="557" spans="5:5">
      <c r="E557"/>
    </row>
    <row r="558" spans="5:5">
      <c r="E558"/>
    </row>
    <row r="559" spans="5:5">
      <c r="E559"/>
    </row>
    <row r="560" spans="5:5">
      <c r="E560"/>
    </row>
    <row r="561" spans="5:5">
      <c r="E561"/>
    </row>
    <row r="562" spans="5:5">
      <c r="E562"/>
    </row>
    <row r="563" spans="5:5">
      <c r="E563"/>
    </row>
    <row r="564" spans="5:5">
      <c r="E564"/>
    </row>
    <row r="565" spans="5:5">
      <c r="E565"/>
    </row>
    <row r="566" spans="5:5">
      <c r="E566"/>
    </row>
    <row r="567" spans="5:5">
      <c r="E567"/>
    </row>
    <row r="568" spans="5:5">
      <c r="E568"/>
    </row>
    <row r="569" spans="5:5">
      <c r="E569"/>
    </row>
    <row r="570" spans="5:5">
      <c r="E570"/>
    </row>
    <row r="571" spans="5:5">
      <c r="E571"/>
    </row>
    <row r="572" spans="5:5">
      <c r="E572"/>
    </row>
    <row r="573" spans="5:5">
      <c r="E573"/>
    </row>
    <row r="574" spans="5:5">
      <c r="E574"/>
    </row>
    <row r="575" spans="5:5">
      <c r="E575"/>
    </row>
    <row r="576" spans="5:5">
      <c r="E576"/>
    </row>
    <row r="577" spans="5:5">
      <c r="E577"/>
    </row>
    <row r="578" spans="5:5">
      <c r="E578"/>
    </row>
    <row r="579" spans="5:5">
      <c r="E579"/>
    </row>
    <row r="580" spans="5:5">
      <c r="E580"/>
    </row>
    <row r="581" spans="5:5">
      <c r="E581"/>
    </row>
    <row r="582" spans="5:5">
      <c r="E582"/>
    </row>
    <row r="583" spans="5:5">
      <c r="E583"/>
    </row>
    <row r="584" spans="5:5">
      <c r="E584"/>
    </row>
    <row r="585" spans="5:5">
      <c r="E585"/>
    </row>
    <row r="586" spans="5:5">
      <c r="E586"/>
    </row>
    <row r="587" spans="5:5">
      <c r="E587"/>
    </row>
    <row r="588" spans="5:5">
      <c r="E588"/>
    </row>
    <row r="589" spans="5:5">
      <c r="E589"/>
    </row>
    <row r="590" spans="5:5">
      <c r="E590"/>
    </row>
    <row r="591" spans="5:5">
      <c r="E591"/>
    </row>
    <row r="592" spans="5:5">
      <c r="E592"/>
    </row>
    <row r="593" spans="5:5">
      <c r="E593"/>
    </row>
    <row r="594" spans="5:5">
      <c r="E594"/>
    </row>
    <row r="595" spans="5:5">
      <c r="E595"/>
    </row>
    <row r="596" spans="5:5">
      <c r="E596"/>
    </row>
    <row r="597" spans="5:5">
      <c r="E597"/>
    </row>
    <row r="598" spans="5:5">
      <c r="E598"/>
    </row>
    <row r="599" spans="5:5">
      <c r="E599"/>
    </row>
    <row r="600" spans="5:5">
      <c r="E600"/>
    </row>
    <row r="601" spans="5:5">
      <c r="E601"/>
    </row>
    <row r="602" spans="5:5">
      <c r="E602"/>
    </row>
    <row r="603" spans="5:5">
      <c r="E603"/>
    </row>
    <row r="604" spans="5:5">
      <c r="E604"/>
    </row>
    <row r="605" spans="5:5">
      <c r="E605"/>
    </row>
    <row r="606" spans="5:5">
      <c r="E606"/>
    </row>
    <row r="607" spans="5:5">
      <c r="E607"/>
    </row>
    <row r="608" spans="5:5">
      <c r="E608"/>
    </row>
    <row r="609" spans="5:5">
      <c r="E609"/>
    </row>
    <row r="610" spans="5:5">
      <c r="E610"/>
    </row>
    <row r="611" spans="5:5">
      <c r="E611"/>
    </row>
    <row r="612" spans="5:5">
      <c r="E612"/>
    </row>
    <row r="613" spans="5:5">
      <c r="E613"/>
    </row>
    <row r="614" spans="5:5">
      <c r="E614"/>
    </row>
    <row r="615" spans="5:5">
      <c r="E615"/>
    </row>
    <row r="616" spans="5:5">
      <c r="E616"/>
    </row>
    <row r="617" spans="5:5">
      <c r="E617"/>
    </row>
    <row r="618" spans="5:5">
      <c r="E618"/>
    </row>
    <row r="619" spans="5:5">
      <c r="E619"/>
    </row>
    <row r="620" spans="5:5">
      <c r="E620"/>
    </row>
    <row r="621" spans="5:5">
      <c r="E621"/>
    </row>
    <row r="622" spans="5:5">
      <c r="E622"/>
    </row>
    <row r="623" spans="5:5">
      <c r="E623"/>
    </row>
    <row r="624" spans="5:5">
      <c r="E624"/>
    </row>
    <row r="625" spans="5:5">
      <c r="E625"/>
    </row>
    <row r="626" spans="5:5">
      <c r="E626"/>
    </row>
    <row r="627" spans="5:5">
      <c r="E627"/>
    </row>
    <row r="628" spans="5:5">
      <c r="E628"/>
    </row>
    <row r="629" spans="5:5">
      <c r="E629"/>
    </row>
    <row r="630" spans="5:5">
      <c r="E630"/>
    </row>
    <row r="631" spans="5:5">
      <c r="E631"/>
    </row>
    <row r="632" spans="5:5">
      <c r="E632"/>
    </row>
    <row r="633" spans="5:5">
      <c r="E633"/>
    </row>
    <row r="634" spans="5:5">
      <c r="E634"/>
    </row>
    <row r="635" spans="5:5">
      <c r="E635"/>
    </row>
    <row r="636" spans="5:5">
      <c r="E636"/>
    </row>
    <row r="637" spans="5:5">
      <c r="E637"/>
    </row>
    <row r="638" spans="5:5">
      <c r="E638"/>
    </row>
    <row r="639" spans="5:5">
      <c r="E639"/>
    </row>
    <row r="640" spans="5:5">
      <c r="E640"/>
    </row>
    <row r="641" spans="5:5">
      <c r="E641"/>
    </row>
    <row r="642" spans="5:5">
      <c r="E642"/>
    </row>
    <row r="643" spans="5:5">
      <c r="E643"/>
    </row>
    <row r="644" spans="5:5">
      <c r="E644"/>
    </row>
    <row r="645" spans="5:5">
      <c r="E645"/>
    </row>
    <row r="646" spans="5:5">
      <c r="E646"/>
    </row>
    <row r="647" spans="5:5">
      <c r="E647"/>
    </row>
    <row r="648" spans="5:5">
      <c r="E648"/>
    </row>
    <row r="649" spans="5:5">
      <c r="E649"/>
    </row>
    <row r="650" spans="5:5">
      <c r="E650"/>
    </row>
    <row r="651" spans="5:5">
      <c r="E651"/>
    </row>
    <row r="652" spans="5:5">
      <c r="E652"/>
    </row>
    <row r="653" spans="5:5">
      <c r="E653"/>
    </row>
    <row r="654" spans="5:5">
      <c r="E654"/>
    </row>
    <row r="655" spans="5:5">
      <c r="E655"/>
    </row>
    <row r="656" spans="5:5">
      <c r="E656"/>
    </row>
    <row r="657" spans="5:5">
      <c r="E657"/>
    </row>
    <row r="658" spans="5:5">
      <c r="E658"/>
    </row>
    <row r="659" spans="5:5">
      <c r="E659"/>
    </row>
    <row r="660" spans="5:5">
      <c r="E660"/>
    </row>
    <row r="661" spans="5:5">
      <c r="E661"/>
    </row>
    <row r="662" spans="5:5">
      <c r="E662"/>
    </row>
    <row r="663" spans="5:5">
      <c r="E663"/>
    </row>
    <row r="664" spans="5:5">
      <c r="E664"/>
    </row>
    <row r="665" spans="5:5">
      <c r="E665"/>
    </row>
    <row r="666" spans="5:5">
      <c r="E666"/>
    </row>
    <row r="667" spans="5:5">
      <c r="E667"/>
    </row>
    <row r="668" spans="5:5">
      <c r="E668"/>
    </row>
    <row r="669" spans="5:5">
      <c r="E669"/>
    </row>
    <row r="670" spans="5:5">
      <c r="E670"/>
    </row>
    <row r="671" spans="5:5">
      <c r="E671"/>
    </row>
    <row r="672" spans="5:5">
      <c r="E672"/>
    </row>
    <row r="673" spans="5:5">
      <c r="E673"/>
    </row>
    <row r="674" spans="5:5">
      <c r="E674"/>
    </row>
    <row r="675" spans="5:5">
      <c r="E675"/>
    </row>
    <row r="676" spans="5:5">
      <c r="E676"/>
    </row>
    <row r="677" spans="5:5">
      <c r="E677"/>
    </row>
    <row r="678" spans="5:5">
      <c r="E678"/>
    </row>
    <row r="679" spans="5:5">
      <c r="E679"/>
    </row>
    <row r="680" spans="5:5">
      <c r="E680"/>
    </row>
    <row r="681" spans="5:5">
      <c r="E681"/>
    </row>
    <row r="682" spans="5:5">
      <c r="E682"/>
    </row>
    <row r="683" spans="5:5">
      <c r="E683"/>
    </row>
    <row r="684" spans="5:5">
      <c r="E684"/>
    </row>
    <row r="685" spans="5:5">
      <c r="E685"/>
    </row>
    <row r="686" spans="5:5">
      <c r="E686"/>
    </row>
    <row r="687" spans="5:5">
      <c r="E687"/>
    </row>
    <row r="688" spans="5:5">
      <c r="E688"/>
    </row>
    <row r="689" spans="5:5">
      <c r="E689"/>
    </row>
    <row r="690" spans="5:5">
      <c r="E690"/>
    </row>
    <row r="691" spans="5:5">
      <c r="E691"/>
    </row>
    <row r="692" spans="5:5">
      <c r="E692"/>
    </row>
    <row r="693" spans="5:5">
      <c r="E693"/>
    </row>
    <row r="694" spans="5:5">
      <c r="E694"/>
    </row>
    <row r="695" spans="5:5">
      <c r="E695"/>
    </row>
    <row r="696" spans="5:5">
      <c r="E696"/>
    </row>
    <row r="697" spans="5:5">
      <c r="E697"/>
    </row>
    <row r="698" spans="5:5">
      <c r="E698"/>
    </row>
    <row r="699" spans="5:5">
      <c r="E699"/>
    </row>
    <row r="700" spans="5:5">
      <c r="E700"/>
    </row>
    <row r="701" spans="5:5">
      <c r="E701"/>
    </row>
    <row r="702" spans="5:5">
      <c r="E702"/>
    </row>
    <row r="703" spans="5:5">
      <c r="E703"/>
    </row>
    <row r="704" spans="5:5">
      <c r="E704"/>
    </row>
    <row r="705" spans="5:5">
      <c r="E705"/>
    </row>
    <row r="706" spans="5:5">
      <c r="E706"/>
    </row>
    <row r="707" spans="5:5">
      <c r="E707"/>
    </row>
    <row r="708" spans="5:5">
      <c r="E708"/>
    </row>
    <row r="709" spans="5:5">
      <c r="E709"/>
    </row>
    <row r="710" spans="5:5">
      <c r="E710"/>
    </row>
    <row r="711" spans="5:5">
      <c r="E711"/>
    </row>
    <row r="712" spans="5:5">
      <c r="E712"/>
    </row>
    <row r="713" spans="5:5">
      <c r="E713"/>
    </row>
    <row r="714" spans="5:5">
      <c r="E714"/>
    </row>
    <row r="715" spans="5:5">
      <c r="E715"/>
    </row>
    <row r="716" spans="5:5">
      <c r="E716"/>
    </row>
    <row r="717" spans="5:5">
      <c r="E717"/>
    </row>
    <row r="718" spans="5:5">
      <c r="E718"/>
    </row>
    <row r="719" spans="5:5">
      <c r="E719"/>
    </row>
    <row r="720" spans="5:5">
      <c r="E720"/>
    </row>
    <row r="721" spans="5:5">
      <c r="E721"/>
    </row>
    <row r="722" spans="5:5">
      <c r="E722"/>
    </row>
    <row r="723" spans="5:5">
      <c r="E723"/>
    </row>
    <row r="724" spans="5:5">
      <c r="E724"/>
    </row>
    <row r="725" spans="5:5">
      <c r="E725"/>
    </row>
    <row r="726" spans="5:5">
      <c r="E726"/>
    </row>
    <row r="727" spans="5:5">
      <c r="E727"/>
    </row>
    <row r="728" spans="5:5">
      <c r="E728"/>
    </row>
    <row r="729" spans="5:5">
      <c r="E729"/>
    </row>
    <row r="730" spans="5:5">
      <c r="E730"/>
    </row>
    <row r="731" spans="5:5">
      <c r="E731"/>
    </row>
    <row r="732" spans="5:5">
      <c r="E732"/>
    </row>
    <row r="733" spans="5:5">
      <c r="E733"/>
    </row>
    <row r="734" spans="5:5">
      <c r="E734"/>
    </row>
    <row r="735" spans="5:5">
      <c r="E735"/>
    </row>
    <row r="736" spans="5:5">
      <c r="E736"/>
    </row>
    <row r="737" spans="5:5">
      <c r="E737"/>
    </row>
    <row r="738" spans="5:5">
      <c r="E738"/>
    </row>
    <row r="739" spans="5:5">
      <c r="E739"/>
    </row>
    <row r="740" spans="5:5">
      <c r="E740"/>
    </row>
    <row r="741" spans="5:5">
      <c r="E741"/>
    </row>
    <row r="742" spans="5:5">
      <c r="E742"/>
    </row>
    <row r="743" spans="5:5">
      <c r="E743"/>
    </row>
    <row r="744" spans="5:5">
      <c r="E744"/>
    </row>
    <row r="745" spans="5:5">
      <c r="E745"/>
    </row>
    <row r="746" spans="5:5">
      <c r="E746"/>
    </row>
    <row r="747" spans="5:5">
      <c r="E747"/>
    </row>
    <row r="748" spans="5:5">
      <c r="E748"/>
    </row>
    <row r="749" spans="5:5">
      <c r="E749"/>
    </row>
    <row r="750" spans="5:5">
      <c r="E750"/>
    </row>
    <row r="751" spans="5:5">
      <c r="E751"/>
    </row>
    <row r="752" spans="5:5">
      <c r="E752"/>
    </row>
    <row r="753" spans="5:5">
      <c r="E753"/>
    </row>
    <row r="754" spans="5:5">
      <c r="E754"/>
    </row>
    <row r="755" spans="5:5">
      <c r="E755"/>
    </row>
    <row r="756" spans="5:5">
      <c r="E756"/>
    </row>
    <row r="757" spans="5:5">
      <c r="E757"/>
    </row>
    <row r="758" spans="5:5">
      <c r="E758"/>
    </row>
    <row r="759" spans="5:5">
      <c r="E759"/>
    </row>
    <row r="760" spans="5:5">
      <c r="E760"/>
    </row>
    <row r="761" spans="5:5">
      <c r="E761"/>
    </row>
    <row r="762" spans="5:5">
      <c r="E762"/>
    </row>
    <row r="763" spans="5:5">
      <c r="E763"/>
    </row>
    <row r="764" spans="5:5">
      <c r="E764"/>
    </row>
    <row r="765" spans="5:5">
      <c r="E765"/>
    </row>
    <row r="766" spans="5:5">
      <c r="E766"/>
    </row>
    <row r="767" spans="5:5">
      <c r="E767"/>
    </row>
    <row r="768" spans="5:5">
      <c r="E768"/>
    </row>
    <row r="769" spans="5:5">
      <c r="E769"/>
    </row>
    <row r="770" spans="5:5">
      <c r="E770"/>
    </row>
    <row r="771" spans="5:5">
      <c r="E771"/>
    </row>
    <row r="772" spans="5:5">
      <c r="E772"/>
    </row>
    <row r="773" spans="5:5">
      <c r="E773"/>
    </row>
    <row r="774" spans="5:5">
      <c r="E774"/>
    </row>
    <row r="775" spans="5:5">
      <c r="E775"/>
    </row>
    <row r="776" spans="5:5">
      <c r="E776"/>
    </row>
    <row r="777" spans="5:5">
      <c r="E777"/>
    </row>
    <row r="778" spans="5:5">
      <c r="E778"/>
    </row>
    <row r="779" spans="5:5">
      <c r="E779"/>
    </row>
    <row r="780" spans="5:5">
      <c r="E780"/>
    </row>
    <row r="781" spans="5:5">
      <c r="E781"/>
    </row>
    <row r="782" spans="5:5">
      <c r="E782"/>
    </row>
    <row r="783" spans="5:5">
      <c r="E783"/>
    </row>
    <row r="784" spans="5:5">
      <c r="E784"/>
    </row>
    <row r="785" spans="5:5">
      <c r="E785"/>
    </row>
    <row r="786" spans="5:5">
      <c r="E786"/>
    </row>
    <row r="787" spans="5:5">
      <c r="E787"/>
    </row>
    <row r="788" spans="5:5">
      <c r="E788"/>
    </row>
    <row r="789" spans="5:5">
      <c r="E789"/>
    </row>
    <row r="790" spans="5:5">
      <c r="E790"/>
    </row>
    <row r="791" spans="5:5">
      <c r="E791"/>
    </row>
    <row r="792" spans="5:5">
      <c r="E792"/>
    </row>
    <row r="793" spans="5:5">
      <c r="E793"/>
    </row>
    <row r="794" spans="5:5">
      <c r="E794"/>
    </row>
    <row r="795" spans="5:5">
      <c r="E795"/>
    </row>
    <row r="796" spans="5:5">
      <c r="E796"/>
    </row>
    <row r="797" spans="5:5">
      <c r="E797"/>
    </row>
    <row r="798" spans="5:5">
      <c r="E798"/>
    </row>
    <row r="799" spans="5:5">
      <c r="E799"/>
    </row>
    <row r="800" spans="5:5">
      <c r="E800"/>
    </row>
    <row r="801" spans="5:5">
      <c r="E801"/>
    </row>
    <row r="802" spans="5:5">
      <c r="E802"/>
    </row>
    <row r="803" spans="5:5">
      <c r="E803"/>
    </row>
    <row r="804" spans="5:5">
      <c r="E804"/>
    </row>
    <row r="805" spans="5:5">
      <c r="E805"/>
    </row>
    <row r="806" spans="5:5">
      <c r="E806"/>
    </row>
    <row r="807" spans="5:5">
      <c r="E807"/>
    </row>
    <row r="808" spans="5:5">
      <c r="E808"/>
    </row>
    <row r="809" spans="5:5">
      <c r="E809"/>
    </row>
    <row r="810" spans="5:5">
      <c r="E810"/>
    </row>
    <row r="811" spans="5:5">
      <c r="E811"/>
    </row>
    <row r="812" spans="5:5">
      <c r="E812"/>
    </row>
    <row r="813" spans="5:5">
      <c r="E813"/>
    </row>
    <row r="814" spans="5:5">
      <c r="E814"/>
    </row>
    <row r="815" spans="5:5">
      <c r="E815"/>
    </row>
    <row r="816" spans="5:5">
      <c r="E816"/>
    </row>
    <row r="817" spans="5:5">
      <c r="E817"/>
    </row>
    <row r="818" spans="5:5">
      <c r="E818"/>
    </row>
    <row r="819" spans="5:5">
      <c r="E819"/>
    </row>
    <row r="820" spans="5:5">
      <c r="E820"/>
    </row>
    <row r="821" spans="5:5">
      <c r="E821"/>
    </row>
    <row r="822" spans="5:5">
      <c r="E822"/>
    </row>
    <row r="823" spans="5:5">
      <c r="E823"/>
    </row>
    <row r="824" spans="5:5">
      <c r="E824"/>
    </row>
    <row r="825" spans="5:5">
      <c r="E825"/>
    </row>
    <row r="826" spans="5:5">
      <c r="E826"/>
    </row>
    <row r="827" spans="5:5">
      <c r="E827"/>
    </row>
    <row r="828" spans="5:5">
      <c r="E828"/>
    </row>
    <row r="829" spans="5:5">
      <c r="E829"/>
    </row>
    <row r="830" spans="5:5">
      <c r="E830"/>
    </row>
    <row r="831" spans="5:5">
      <c r="E831"/>
    </row>
    <row r="832" spans="5:5">
      <c r="E832"/>
    </row>
    <row r="833" spans="5:5">
      <c r="E833"/>
    </row>
    <row r="834" spans="5:5">
      <c r="E834"/>
    </row>
    <row r="835" spans="5:5">
      <c r="E835"/>
    </row>
    <row r="836" spans="5:5">
      <c r="E836"/>
    </row>
    <row r="837" spans="5:5">
      <c r="E837"/>
    </row>
    <row r="838" spans="5:5">
      <c r="E838"/>
    </row>
    <row r="839" spans="5:5">
      <c r="E839"/>
    </row>
    <row r="840" spans="5:5">
      <c r="E840"/>
    </row>
    <row r="841" spans="5:5">
      <c r="E841"/>
    </row>
    <row r="842" spans="5:5">
      <c r="E842"/>
    </row>
    <row r="843" spans="5:5">
      <c r="E843"/>
    </row>
    <row r="844" spans="5:5">
      <c r="E844"/>
    </row>
    <row r="845" spans="5:5">
      <c r="E845"/>
    </row>
    <row r="846" spans="5:5">
      <c r="E846"/>
    </row>
    <row r="847" spans="5:5">
      <c r="E847"/>
    </row>
    <row r="848" spans="5:5">
      <c r="E848"/>
    </row>
    <row r="849" spans="5:5">
      <c r="E849"/>
    </row>
    <row r="850" spans="5:5">
      <c r="E850"/>
    </row>
    <row r="851" spans="5:5">
      <c r="E851"/>
    </row>
    <row r="852" spans="5:5">
      <c r="E852"/>
    </row>
    <row r="853" spans="5:5">
      <c r="E853"/>
    </row>
    <row r="854" spans="5:5">
      <c r="E854"/>
    </row>
    <row r="855" spans="5:5">
      <c r="E855"/>
    </row>
    <row r="856" spans="5:5">
      <c r="E856"/>
    </row>
    <row r="857" spans="5:5">
      <c r="E857"/>
    </row>
    <row r="858" spans="5:5">
      <c r="E858"/>
    </row>
    <row r="859" spans="5:5">
      <c r="E859"/>
    </row>
    <row r="860" spans="5:5">
      <c r="E860"/>
    </row>
    <row r="861" spans="5:5">
      <c r="E861"/>
    </row>
    <row r="862" spans="5:5">
      <c r="E862"/>
    </row>
    <row r="863" spans="5:5">
      <c r="E863"/>
    </row>
    <row r="864" spans="5:5">
      <c r="E864"/>
    </row>
    <row r="865" spans="5:5">
      <c r="E865"/>
    </row>
    <row r="866" spans="5:5">
      <c r="E866"/>
    </row>
    <row r="867" spans="5:5">
      <c r="E867"/>
    </row>
    <row r="868" spans="5:5">
      <c r="E868"/>
    </row>
    <row r="869" spans="5:5">
      <c r="E869"/>
    </row>
    <row r="870" spans="5:5">
      <c r="E870"/>
    </row>
    <row r="871" spans="5:5">
      <c r="E871"/>
    </row>
    <row r="872" spans="5:5">
      <c r="E872"/>
    </row>
    <row r="873" spans="5:5">
      <c r="E873"/>
    </row>
    <row r="874" spans="5:5">
      <c r="E874"/>
    </row>
    <row r="875" spans="5:5">
      <c r="E875"/>
    </row>
    <row r="876" spans="5:5">
      <c r="E876"/>
    </row>
    <row r="877" spans="5:5">
      <c r="E877"/>
    </row>
    <row r="878" spans="5:5">
      <c r="E878"/>
    </row>
    <row r="879" spans="5:5">
      <c r="E879"/>
    </row>
    <row r="880" spans="5:5">
      <c r="E880"/>
    </row>
    <row r="881" spans="5:5">
      <c r="E881"/>
    </row>
    <row r="882" spans="5:5">
      <c r="E882"/>
    </row>
    <row r="883" spans="5:5">
      <c r="E883"/>
    </row>
    <row r="884" spans="5:5">
      <c r="E884"/>
    </row>
    <row r="885" spans="5:5">
      <c r="E885"/>
    </row>
    <row r="886" spans="5:5">
      <c r="E886"/>
    </row>
    <row r="887" spans="5:5">
      <c r="E887"/>
    </row>
    <row r="888" spans="5:5">
      <c r="E888"/>
    </row>
    <row r="889" spans="5:5">
      <c r="E889"/>
    </row>
    <row r="890" spans="5:5">
      <c r="E890"/>
    </row>
    <row r="891" spans="5:5">
      <c r="E891"/>
    </row>
    <row r="892" spans="5:5">
      <c r="E892"/>
    </row>
    <row r="893" spans="5:5">
      <c r="E893"/>
    </row>
    <row r="894" spans="5:5">
      <c r="E894"/>
    </row>
    <row r="895" spans="5:5">
      <c r="E895"/>
    </row>
    <row r="896" spans="5:5">
      <c r="E896"/>
    </row>
    <row r="897" spans="5:5">
      <c r="E897"/>
    </row>
    <row r="898" spans="5:5">
      <c r="E898"/>
    </row>
    <row r="899" spans="5:5">
      <c r="E899"/>
    </row>
    <row r="900" spans="5:5">
      <c r="E900"/>
    </row>
    <row r="901" spans="5:5">
      <c r="E901"/>
    </row>
    <row r="902" spans="5:5">
      <c r="E902"/>
    </row>
    <row r="903" spans="5:5">
      <c r="E903"/>
    </row>
    <row r="904" spans="5:5">
      <c r="E904"/>
    </row>
    <row r="905" spans="5:5">
      <c r="E905"/>
    </row>
    <row r="906" spans="5:5">
      <c r="E906"/>
    </row>
    <row r="907" spans="5:5">
      <c r="E907"/>
    </row>
    <row r="908" spans="5:5">
      <c r="E908"/>
    </row>
    <row r="909" spans="5:5">
      <c r="E909"/>
    </row>
    <row r="910" spans="5:5">
      <c r="E910"/>
    </row>
    <row r="911" spans="5:5">
      <c r="E911"/>
    </row>
    <row r="912" spans="5:5">
      <c r="E912"/>
    </row>
    <row r="913" spans="5:5">
      <c r="E913"/>
    </row>
    <row r="914" spans="5:5">
      <c r="E914"/>
    </row>
    <row r="915" spans="5:5">
      <c r="E915"/>
    </row>
    <row r="916" spans="5:5">
      <c r="E916"/>
    </row>
    <row r="917" spans="5:5">
      <c r="E917"/>
    </row>
    <row r="918" spans="5:5">
      <c r="E918"/>
    </row>
    <row r="919" spans="5:5">
      <c r="E919"/>
    </row>
    <row r="920" spans="5:5">
      <c r="E920"/>
    </row>
    <row r="921" spans="5:5">
      <c r="E921"/>
    </row>
    <row r="922" spans="5:5">
      <c r="E922"/>
    </row>
    <row r="923" spans="5:5">
      <c r="E923"/>
    </row>
    <row r="924" spans="5:5">
      <c r="E924"/>
    </row>
    <row r="925" spans="5:5">
      <c r="E925"/>
    </row>
    <row r="926" spans="5:5">
      <c r="E926"/>
    </row>
    <row r="927" spans="5:5">
      <c r="E927"/>
    </row>
    <row r="928" spans="5:5">
      <c r="E928"/>
    </row>
    <row r="929" spans="5:5">
      <c r="E929"/>
    </row>
    <row r="930" spans="5:5">
      <c r="E930"/>
    </row>
    <row r="931" spans="5:5">
      <c r="E931"/>
    </row>
    <row r="932" spans="5:5">
      <c r="E932"/>
    </row>
    <row r="933" spans="5:5">
      <c r="E933"/>
    </row>
    <row r="934" spans="5:5">
      <c r="E934"/>
    </row>
    <row r="935" spans="5:5">
      <c r="E935"/>
    </row>
    <row r="936" spans="5:5">
      <c r="E936"/>
    </row>
    <row r="937" spans="5:5">
      <c r="E937"/>
    </row>
    <row r="938" spans="5:5">
      <c r="E938"/>
    </row>
    <row r="939" spans="5:5">
      <c r="E939"/>
    </row>
    <row r="940" spans="5:5">
      <c r="E940"/>
    </row>
    <row r="941" spans="5:5">
      <c r="E941"/>
    </row>
    <row r="942" spans="5:5">
      <c r="E942"/>
    </row>
    <row r="943" spans="5:5">
      <c r="E943"/>
    </row>
    <row r="944" spans="5:5">
      <c r="E944"/>
    </row>
    <row r="945" spans="5:5">
      <c r="E945"/>
    </row>
    <row r="946" spans="5:5">
      <c r="E946"/>
    </row>
    <row r="947" spans="5:5">
      <c r="E947"/>
    </row>
    <row r="948" spans="5:5">
      <c r="E948"/>
    </row>
    <row r="949" spans="5:5">
      <c r="E949"/>
    </row>
    <row r="950" spans="5:5">
      <c r="E950"/>
    </row>
    <row r="951" spans="5:5">
      <c r="E951"/>
    </row>
    <row r="952" spans="5:5">
      <c r="E952"/>
    </row>
    <row r="953" spans="5:5">
      <c r="E953"/>
    </row>
    <row r="954" spans="5:5">
      <c r="E954"/>
    </row>
    <row r="955" spans="5:5">
      <c r="E955"/>
    </row>
    <row r="956" spans="5:5">
      <c r="E956"/>
    </row>
    <row r="957" spans="5:5">
      <c r="E957"/>
    </row>
    <row r="958" spans="5:5">
      <c r="E958"/>
    </row>
    <row r="959" spans="5:5">
      <c r="E959"/>
    </row>
    <row r="960" spans="5:5">
      <c r="E960"/>
    </row>
    <row r="961" spans="5:5">
      <c r="E961"/>
    </row>
    <row r="962" spans="5:5">
      <c r="E962"/>
    </row>
    <row r="963" spans="5:5">
      <c r="E963"/>
    </row>
    <row r="964" spans="5:5">
      <c r="E964"/>
    </row>
    <row r="965" spans="5:5">
      <c r="E965"/>
    </row>
    <row r="966" spans="5:5">
      <c r="E966"/>
    </row>
    <row r="967" spans="5:5">
      <c r="E967"/>
    </row>
    <row r="968" spans="5:5">
      <c r="E968"/>
    </row>
    <row r="969" spans="5:5">
      <c r="E969"/>
    </row>
    <row r="970" spans="5:5">
      <c r="E970"/>
    </row>
    <row r="971" spans="5:5">
      <c r="E971"/>
    </row>
    <row r="972" spans="5:5">
      <c r="E972"/>
    </row>
    <row r="973" spans="5:5">
      <c r="E973"/>
    </row>
    <row r="974" spans="5:5">
      <c r="E974"/>
    </row>
    <row r="975" spans="5:5">
      <c r="E975"/>
    </row>
    <row r="976" spans="5:5">
      <c r="E976"/>
    </row>
    <row r="977" spans="5:5">
      <c r="E977"/>
    </row>
    <row r="978" spans="5:5">
      <c r="E978"/>
    </row>
    <row r="979" spans="5:5">
      <c r="E979"/>
    </row>
    <row r="980" spans="5:5">
      <c r="E980"/>
    </row>
    <row r="981" spans="5:5">
      <c r="E981"/>
    </row>
    <row r="982" spans="5:5">
      <c r="E982"/>
    </row>
    <row r="983" spans="5:5">
      <c r="E983"/>
    </row>
    <row r="984" spans="5:5">
      <c r="E984"/>
    </row>
    <row r="985" spans="5:5">
      <c r="E985"/>
    </row>
    <row r="986" spans="5:5">
      <c r="E986"/>
    </row>
    <row r="987" spans="5:5">
      <c r="E987"/>
    </row>
    <row r="988" spans="5:5">
      <c r="E988"/>
    </row>
    <row r="989" spans="5:5">
      <c r="E989"/>
    </row>
    <row r="990" spans="5:5">
      <c r="E990"/>
    </row>
    <row r="991" spans="5:5">
      <c r="E991"/>
    </row>
    <row r="992" spans="5:5">
      <c r="E992"/>
    </row>
    <row r="993" spans="5:5">
      <c r="E993"/>
    </row>
    <row r="994" spans="5:5">
      <c r="E994"/>
    </row>
    <row r="995" spans="5:5">
      <c r="E995"/>
    </row>
    <row r="996" spans="5:5">
      <c r="E996"/>
    </row>
    <row r="997" spans="5:5">
      <c r="E997"/>
    </row>
    <row r="998" spans="5:5">
      <c r="E998"/>
    </row>
    <row r="999" spans="5:5">
      <c r="E999"/>
    </row>
    <row r="1000" spans="5:5">
      <c r="E1000"/>
    </row>
    <row r="1001" spans="5:5">
      <c r="E1001"/>
    </row>
    <row r="1002" spans="5:5">
      <c r="E1002"/>
    </row>
    <row r="1003" spans="5:5">
      <c r="E1003"/>
    </row>
    <row r="1004" spans="5:5">
      <c r="E1004"/>
    </row>
    <row r="1005" spans="5:5">
      <c r="E1005"/>
    </row>
    <row r="1006" spans="5:5">
      <c r="E1006"/>
    </row>
    <row r="1007" spans="5:5">
      <c r="E1007"/>
    </row>
    <row r="1008" spans="5:5">
      <c r="E1008"/>
    </row>
    <row r="1009" spans="5:5">
      <c r="E1009"/>
    </row>
    <row r="1010" spans="5:5">
      <c r="E1010"/>
    </row>
    <row r="1011" spans="5:5">
      <c r="E1011"/>
    </row>
    <row r="1012" spans="5:5">
      <c r="E1012"/>
    </row>
    <row r="1013" spans="5:5">
      <c r="E1013"/>
    </row>
    <row r="1014" spans="5:5">
      <c r="E1014"/>
    </row>
    <row r="1015" spans="5:5">
      <c r="E1015"/>
    </row>
    <row r="1016" spans="5:5">
      <c r="E1016"/>
    </row>
    <row r="1017" spans="5:5">
      <c r="E1017"/>
    </row>
    <row r="1018" spans="5:5">
      <c r="E1018"/>
    </row>
    <row r="1019" spans="5:5">
      <c r="E1019"/>
    </row>
    <row r="1020" spans="5:5">
      <c r="E1020"/>
    </row>
    <row r="1021" spans="5:5">
      <c r="E1021"/>
    </row>
    <row r="1022" spans="5:5">
      <c r="E1022"/>
    </row>
    <row r="1023" spans="5:5">
      <c r="E1023"/>
    </row>
    <row r="1024" spans="5:5">
      <c r="E1024"/>
    </row>
    <row r="1025" spans="5:5">
      <c r="E1025"/>
    </row>
    <row r="1026" spans="5:5">
      <c r="E1026"/>
    </row>
    <row r="1027" spans="5:5">
      <c r="E1027"/>
    </row>
    <row r="1028" spans="5:5">
      <c r="E1028"/>
    </row>
    <row r="1029" spans="5:5">
      <c r="E1029"/>
    </row>
    <row r="1030" spans="5:5">
      <c r="E1030"/>
    </row>
    <row r="1031" spans="5:5">
      <c r="E1031"/>
    </row>
    <row r="1032" spans="5:5">
      <c r="E1032"/>
    </row>
    <row r="1033" spans="5:5">
      <c r="E1033"/>
    </row>
    <row r="1034" spans="5:5">
      <c r="E1034"/>
    </row>
    <row r="1035" spans="5:5">
      <c r="E1035"/>
    </row>
    <row r="1036" spans="5:5">
      <c r="E1036"/>
    </row>
    <row r="1037" spans="5:5">
      <c r="E1037"/>
    </row>
    <row r="1038" spans="5:5">
      <c r="E1038"/>
    </row>
    <row r="1039" spans="5:5">
      <c r="E1039"/>
    </row>
    <row r="1040" spans="5:5">
      <c r="E1040"/>
    </row>
    <row r="1041" spans="5:5">
      <c r="E1041"/>
    </row>
    <row r="1042" spans="5:5">
      <c r="E1042"/>
    </row>
    <row r="1043" spans="5:5">
      <c r="E1043"/>
    </row>
    <row r="1044" spans="5:5">
      <c r="E1044"/>
    </row>
    <row r="1045" spans="5:5">
      <c r="E1045"/>
    </row>
    <row r="1046" spans="5:5">
      <c r="E1046"/>
    </row>
    <row r="1047" spans="5:5">
      <c r="E1047"/>
    </row>
    <row r="1048" spans="5:5">
      <c r="E1048"/>
    </row>
    <row r="1049" spans="5:5">
      <c r="E1049"/>
    </row>
    <row r="1050" spans="5:5">
      <c r="E1050"/>
    </row>
    <row r="1051" spans="5:5">
      <c r="E1051"/>
    </row>
    <row r="1052" spans="5:5">
      <c r="E1052"/>
    </row>
    <row r="1053" spans="5:5">
      <c r="E1053"/>
    </row>
    <row r="1054" spans="5:5">
      <c r="E1054"/>
    </row>
    <row r="1055" spans="5:5">
      <c r="E1055"/>
    </row>
    <row r="1056" spans="5:5">
      <c r="E1056"/>
    </row>
    <row r="1057" spans="5:5">
      <c r="E1057"/>
    </row>
    <row r="1058" spans="5:5">
      <c r="E1058"/>
    </row>
    <row r="1059" spans="5:5">
      <c r="E1059"/>
    </row>
    <row r="1060" spans="5:5">
      <c r="E1060"/>
    </row>
    <row r="1061" spans="5:5">
      <c r="E1061"/>
    </row>
    <row r="1062" spans="5:5">
      <c r="E1062"/>
    </row>
    <row r="1063" spans="5:5">
      <c r="E1063"/>
    </row>
    <row r="1064" spans="5:5">
      <c r="E1064"/>
    </row>
    <row r="1065" spans="5:5">
      <c r="E1065"/>
    </row>
    <row r="1066" spans="5:5">
      <c r="E1066"/>
    </row>
    <row r="1067" spans="5:5">
      <c r="E1067"/>
    </row>
    <row r="1068" spans="5:5">
      <c r="E1068"/>
    </row>
    <row r="1069" spans="5:5">
      <c r="E1069"/>
    </row>
    <row r="1070" spans="5:5">
      <c r="E1070"/>
    </row>
    <row r="1071" spans="5:5">
      <c r="E1071"/>
    </row>
    <row r="1072" spans="5:5">
      <c r="E1072"/>
    </row>
    <row r="1073" spans="5:5">
      <c r="E1073"/>
    </row>
    <row r="1074" spans="5:5">
      <c r="E1074"/>
    </row>
    <row r="1075" spans="5:5">
      <c r="E1075"/>
    </row>
    <row r="1076" spans="5:5">
      <c r="E1076"/>
    </row>
    <row r="1077" spans="5:5">
      <c r="E1077"/>
    </row>
    <row r="1078" spans="5:5">
      <c r="E1078"/>
    </row>
    <row r="1079" spans="5:5">
      <c r="E1079"/>
    </row>
    <row r="1080" spans="5:5">
      <c r="E1080"/>
    </row>
    <row r="1081" spans="5:5">
      <c r="E1081"/>
    </row>
    <row r="1082" spans="5:5">
      <c r="E1082"/>
    </row>
    <row r="1083" spans="5:5">
      <c r="E1083"/>
    </row>
    <row r="1084" spans="5:5">
      <c r="E1084"/>
    </row>
    <row r="1085" spans="5:5">
      <c r="E1085"/>
    </row>
    <row r="1086" spans="5:5">
      <c r="E1086"/>
    </row>
    <row r="1087" spans="5:5">
      <c r="E1087"/>
    </row>
    <row r="1088" spans="5:5">
      <c r="E1088"/>
    </row>
    <row r="1089" spans="5:5">
      <c r="E1089"/>
    </row>
    <row r="1090" spans="5:5">
      <c r="E1090"/>
    </row>
    <row r="1091" spans="5:5">
      <c r="E1091"/>
    </row>
    <row r="1092" spans="5:5">
      <c r="E1092"/>
    </row>
    <row r="1093" spans="5:5">
      <c r="E1093"/>
    </row>
    <row r="1094" spans="5:5">
      <c r="E1094"/>
    </row>
    <row r="1095" spans="5:5">
      <c r="E1095"/>
    </row>
    <row r="1096" spans="5:5">
      <c r="E1096"/>
    </row>
    <row r="1097" spans="5:5">
      <c r="E1097"/>
    </row>
    <row r="1098" spans="5:5">
      <c r="E1098"/>
    </row>
    <row r="1099" spans="5:5">
      <c r="E1099"/>
    </row>
    <row r="1100" spans="5:5">
      <c r="E1100"/>
    </row>
    <row r="1101" spans="5:5">
      <c r="E1101"/>
    </row>
    <row r="1102" spans="5:5">
      <c r="E1102"/>
    </row>
    <row r="1103" spans="5:5">
      <c r="E1103"/>
    </row>
    <row r="1104" spans="5:5">
      <c r="E1104"/>
    </row>
    <row r="1105" spans="5:5">
      <c r="E1105"/>
    </row>
    <row r="1106" spans="5:5">
      <c r="E1106"/>
    </row>
    <row r="1107" spans="5:5">
      <c r="E1107"/>
    </row>
    <row r="1108" spans="5:5">
      <c r="E1108"/>
    </row>
    <row r="1109" spans="5:5">
      <c r="E1109"/>
    </row>
    <row r="1110" spans="5:5">
      <c r="E1110"/>
    </row>
    <row r="1111" spans="5:5">
      <c r="E1111"/>
    </row>
    <row r="1112" spans="5:5">
      <c r="E1112"/>
    </row>
    <row r="1113" spans="5:5">
      <c r="E1113"/>
    </row>
    <row r="1114" spans="5:5">
      <c r="E1114"/>
    </row>
    <row r="1115" spans="5:5">
      <c r="E1115"/>
    </row>
    <row r="1116" spans="5:5">
      <c r="E1116"/>
    </row>
    <row r="1117" spans="5:5">
      <c r="E1117"/>
    </row>
    <row r="1118" spans="5:5">
      <c r="E1118"/>
    </row>
    <row r="1119" spans="5:5">
      <c r="E1119"/>
    </row>
    <row r="1120" spans="5:5">
      <c r="E1120"/>
    </row>
    <row r="1121" spans="5:5">
      <c r="E1121"/>
    </row>
    <row r="1122" spans="5:5">
      <c r="E1122"/>
    </row>
    <row r="1123" spans="5:5">
      <c r="E1123"/>
    </row>
    <row r="1124" spans="5:5">
      <c r="E1124"/>
    </row>
    <row r="1125" spans="5:5">
      <c r="E1125"/>
    </row>
    <row r="1126" spans="5:5">
      <c r="E1126"/>
    </row>
    <row r="1127" spans="5:5">
      <c r="E1127"/>
    </row>
    <row r="1128" spans="5:5">
      <c r="E1128"/>
    </row>
    <row r="1129" spans="5:5">
      <c r="E1129"/>
    </row>
    <row r="1130" spans="5:5">
      <c r="E1130"/>
    </row>
    <row r="1131" spans="5:5">
      <c r="E1131"/>
    </row>
    <row r="1132" spans="5:5">
      <c r="E1132"/>
    </row>
    <row r="1133" spans="5:5">
      <c r="E1133"/>
    </row>
    <row r="1134" spans="5:5">
      <c r="E1134"/>
    </row>
    <row r="1135" spans="5:5">
      <c r="E1135"/>
    </row>
    <row r="1136" spans="5:5">
      <c r="E1136"/>
    </row>
    <row r="1137" spans="5:5">
      <c r="E1137"/>
    </row>
    <row r="1138" spans="5:5">
      <c r="E1138"/>
    </row>
    <row r="1139" spans="5:5">
      <c r="E1139"/>
    </row>
    <row r="1140" spans="5:5">
      <c r="E1140"/>
    </row>
    <row r="1141" spans="5:5">
      <c r="E1141"/>
    </row>
    <row r="1142" spans="5:5">
      <c r="E1142"/>
    </row>
    <row r="1143" spans="5:5">
      <c r="E1143"/>
    </row>
    <row r="1144" spans="5:5">
      <c r="E1144"/>
    </row>
    <row r="1145" spans="5:5">
      <c r="E1145"/>
    </row>
    <row r="1146" spans="5:5">
      <c r="E1146"/>
    </row>
    <row r="1147" spans="5:5">
      <c r="E1147"/>
    </row>
    <row r="1148" spans="5:5">
      <c r="E1148"/>
    </row>
    <row r="1149" spans="5:5">
      <c r="E1149"/>
    </row>
    <row r="1150" spans="5:5">
      <c r="E1150"/>
    </row>
    <row r="1151" spans="5:5">
      <c r="E1151"/>
    </row>
    <row r="1152" spans="5:5">
      <c r="E1152"/>
    </row>
    <row r="1153" spans="5:5">
      <c r="E1153"/>
    </row>
    <row r="1154" spans="5:5">
      <c r="E1154"/>
    </row>
    <row r="1155" spans="5:5">
      <c r="E1155"/>
    </row>
    <row r="1156" spans="5:5">
      <c r="E1156"/>
    </row>
    <row r="1157" spans="5:5">
      <c r="E1157"/>
    </row>
    <row r="1158" spans="5:5">
      <c r="E1158"/>
    </row>
    <row r="1159" spans="5:5">
      <c r="E1159"/>
    </row>
    <row r="1160" spans="5:5">
      <c r="E1160"/>
    </row>
    <row r="1161" spans="5:5">
      <c r="E1161"/>
    </row>
    <row r="1162" spans="5:5">
      <c r="E1162"/>
    </row>
    <row r="1163" spans="5:5">
      <c r="E1163"/>
    </row>
    <row r="1164" spans="5:5">
      <c r="E1164"/>
    </row>
    <row r="1165" spans="5:5">
      <c r="E1165"/>
    </row>
    <row r="1166" spans="5:5">
      <c r="E1166"/>
    </row>
    <row r="1167" spans="5:5">
      <c r="E1167"/>
    </row>
    <row r="1168" spans="5:5">
      <c r="E1168"/>
    </row>
    <row r="1169" spans="5:5">
      <c r="E1169"/>
    </row>
    <row r="1170" spans="5:5">
      <c r="E1170"/>
    </row>
    <row r="1171" spans="5:5">
      <c r="E1171"/>
    </row>
    <row r="1172" spans="5:5">
      <c r="E1172"/>
    </row>
    <row r="1173" spans="5:5">
      <c r="E1173"/>
    </row>
    <row r="1174" spans="5:5">
      <c r="E1174"/>
    </row>
    <row r="1175" spans="5:5">
      <c r="E1175"/>
    </row>
    <row r="1176" spans="5:5">
      <c r="E1176"/>
    </row>
    <row r="1177" spans="5:5">
      <c r="E1177"/>
    </row>
    <row r="1178" spans="5:5">
      <c r="E1178"/>
    </row>
    <row r="1179" spans="5:5">
      <c r="E1179"/>
    </row>
    <row r="1180" spans="5:5">
      <c r="E1180"/>
    </row>
    <row r="1181" spans="5:5">
      <c r="E1181"/>
    </row>
    <row r="1182" spans="5:5">
      <c r="E1182"/>
    </row>
    <row r="1183" spans="5:5">
      <c r="E1183"/>
    </row>
    <row r="1184" spans="5:5">
      <c r="E1184"/>
    </row>
    <row r="1185" spans="5:5">
      <c r="E1185"/>
    </row>
    <row r="1186" spans="5:5">
      <c r="E1186"/>
    </row>
    <row r="1187" spans="5:5">
      <c r="E1187"/>
    </row>
    <row r="1188" spans="5:5">
      <c r="E1188"/>
    </row>
    <row r="1189" spans="5:5">
      <c r="E1189"/>
    </row>
    <row r="1190" spans="5:5">
      <c r="E1190"/>
    </row>
    <row r="1191" spans="5:5">
      <c r="E1191"/>
    </row>
    <row r="1192" spans="5:5">
      <c r="E1192"/>
    </row>
    <row r="1193" spans="5:5">
      <c r="E1193"/>
    </row>
    <row r="1194" spans="5:5">
      <c r="E1194"/>
    </row>
    <row r="1195" spans="5:5">
      <c r="E1195"/>
    </row>
    <row r="1196" spans="5:5">
      <c r="E1196"/>
    </row>
    <row r="1197" spans="5:5">
      <c r="E1197"/>
    </row>
    <row r="1198" spans="5:5">
      <c r="E1198"/>
    </row>
    <row r="1199" spans="5:5">
      <c r="E1199"/>
    </row>
    <row r="1200" spans="5:5">
      <c r="E1200"/>
    </row>
    <row r="1201" spans="5:5">
      <c r="E1201"/>
    </row>
    <row r="1202" spans="5:5">
      <c r="E1202"/>
    </row>
    <row r="1203" spans="5:5">
      <c r="E1203"/>
    </row>
    <row r="1204" spans="5:5">
      <c r="E1204"/>
    </row>
    <row r="1205" spans="5:5">
      <c r="E1205"/>
    </row>
    <row r="1206" spans="5:5">
      <c r="E1206"/>
    </row>
    <row r="1207" spans="5:5">
      <c r="E1207"/>
    </row>
    <row r="1208" spans="5:5">
      <c r="E1208"/>
    </row>
    <row r="1209" spans="5:5">
      <c r="E1209"/>
    </row>
    <row r="1210" spans="5:5">
      <c r="E1210"/>
    </row>
    <row r="1211" spans="5:5">
      <c r="E1211"/>
    </row>
    <row r="1212" spans="5:5">
      <c r="E1212"/>
    </row>
    <row r="1213" spans="5:5">
      <c r="E1213"/>
    </row>
    <row r="1214" spans="5:5">
      <c r="E1214"/>
    </row>
    <row r="1215" spans="5:5">
      <c r="E1215"/>
    </row>
    <row r="1216" spans="5:5">
      <c r="E1216"/>
    </row>
    <row r="1217" spans="5:5">
      <c r="E1217"/>
    </row>
    <row r="1218" spans="5:5">
      <c r="E1218"/>
    </row>
    <row r="1219" spans="5:5">
      <c r="E1219"/>
    </row>
    <row r="1220" spans="5:5">
      <c r="E1220"/>
    </row>
    <row r="1221" spans="5:5">
      <c r="E1221"/>
    </row>
    <row r="1222" spans="5:5">
      <c r="E1222"/>
    </row>
    <row r="1223" spans="5:5">
      <c r="E1223"/>
    </row>
    <row r="1224" spans="5:5">
      <c r="E1224"/>
    </row>
    <row r="1225" spans="5:5">
      <c r="E1225"/>
    </row>
    <row r="1226" spans="5:5">
      <c r="E1226"/>
    </row>
    <row r="1227" spans="5:5">
      <c r="E1227"/>
    </row>
    <row r="1228" spans="5:5">
      <c r="E1228"/>
    </row>
    <row r="1229" spans="5:5">
      <c r="E1229"/>
    </row>
    <row r="1230" spans="5:5">
      <c r="E1230"/>
    </row>
    <row r="1231" spans="5:5">
      <c r="E1231"/>
    </row>
    <row r="1232" spans="5:5">
      <c r="E1232"/>
    </row>
    <row r="1233" spans="5:5">
      <c r="E1233"/>
    </row>
    <row r="1234" spans="5:5">
      <c r="E1234"/>
    </row>
    <row r="1235" spans="5:5">
      <c r="E1235"/>
    </row>
    <row r="1236" spans="5:5">
      <c r="E1236"/>
    </row>
    <row r="1237" spans="5:5">
      <c r="E1237"/>
    </row>
    <row r="1238" spans="5:5">
      <c r="E1238"/>
    </row>
    <row r="1239" spans="5:5">
      <c r="E1239"/>
    </row>
    <row r="1240" spans="5:5">
      <c r="E1240"/>
    </row>
    <row r="1241" spans="5:5">
      <c r="E1241"/>
    </row>
    <row r="1242" spans="5:5">
      <c r="E1242"/>
    </row>
    <row r="1243" spans="5:5">
      <c r="E1243"/>
    </row>
    <row r="1244" spans="5:5">
      <c r="E1244"/>
    </row>
    <row r="1245" spans="5:5">
      <c r="E1245"/>
    </row>
    <row r="1246" spans="5:5">
      <c r="E1246"/>
    </row>
    <row r="1247" spans="5:5">
      <c r="E1247"/>
    </row>
    <row r="1248" spans="5:5">
      <c r="E1248"/>
    </row>
    <row r="1249" spans="5:5">
      <c r="E1249"/>
    </row>
    <row r="1250" spans="5:5">
      <c r="E1250"/>
    </row>
    <row r="1251" spans="5:5">
      <c r="E1251"/>
    </row>
    <row r="1252" spans="5:5">
      <c r="E1252"/>
    </row>
    <row r="1253" spans="5:5">
      <c r="E1253"/>
    </row>
    <row r="1254" spans="5:5">
      <c r="E1254"/>
    </row>
    <row r="1255" spans="5:5">
      <c r="E1255"/>
    </row>
    <row r="1256" spans="5:5">
      <c r="E1256"/>
    </row>
    <row r="1257" spans="5:5">
      <c r="E1257"/>
    </row>
    <row r="1258" spans="5:5">
      <c r="E1258"/>
    </row>
    <row r="1259" spans="5:5">
      <c r="E1259"/>
    </row>
    <row r="1260" spans="5:5">
      <c r="E1260"/>
    </row>
    <row r="1261" spans="5:5">
      <c r="E1261"/>
    </row>
    <row r="1262" spans="5:5">
      <c r="E1262"/>
    </row>
    <row r="1263" spans="5:5">
      <c r="E1263"/>
    </row>
    <row r="1264" spans="5:5">
      <c r="E1264"/>
    </row>
    <row r="1265" spans="5:5">
      <c r="E1265"/>
    </row>
    <row r="1266" spans="5:5">
      <c r="E1266"/>
    </row>
    <row r="1267" spans="5:5">
      <c r="E1267"/>
    </row>
    <row r="1268" spans="5:5">
      <c r="E1268"/>
    </row>
    <row r="1269" spans="5:5">
      <c r="E1269"/>
    </row>
    <row r="1270" spans="5:5">
      <c r="E1270"/>
    </row>
    <row r="1271" spans="5:5">
      <c r="E1271"/>
    </row>
    <row r="1272" spans="5:5">
      <c r="E1272"/>
    </row>
    <row r="1273" spans="5:5">
      <c r="E1273"/>
    </row>
    <row r="1274" spans="5:5">
      <c r="E1274"/>
    </row>
    <row r="1275" spans="5:5">
      <c r="E1275"/>
    </row>
    <row r="1276" spans="5:5">
      <c r="E1276"/>
    </row>
    <row r="1277" spans="5:5">
      <c r="E1277"/>
    </row>
    <row r="1278" spans="5:5">
      <c r="E1278"/>
    </row>
    <row r="1279" spans="5:5">
      <c r="E1279"/>
    </row>
    <row r="1280" spans="5:5">
      <c r="E1280"/>
    </row>
    <row r="1281" spans="5:5">
      <c r="E1281"/>
    </row>
    <row r="1282" spans="5:5">
      <c r="E1282"/>
    </row>
    <row r="1283" spans="5:5">
      <c r="E1283"/>
    </row>
    <row r="1284" spans="5:5">
      <c r="E1284"/>
    </row>
    <row r="1285" spans="5:5">
      <c r="E1285"/>
    </row>
    <row r="1286" spans="5:5">
      <c r="E1286"/>
    </row>
    <row r="1287" spans="5:5">
      <c r="E1287"/>
    </row>
    <row r="1288" spans="5:5">
      <c r="E1288"/>
    </row>
    <row r="1289" spans="5:5">
      <c r="E1289"/>
    </row>
    <row r="1290" spans="5:5">
      <c r="E1290"/>
    </row>
    <row r="1291" spans="5:5">
      <c r="E1291"/>
    </row>
    <row r="1292" spans="5:5">
      <c r="E1292"/>
    </row>
    <row r="1293" spans="5:5">
      <c r="E1293"/>
    </row>
    <row r="1294" spans="5:5">
      <c r="E1294"/>
    </row>
    <row r="1295" spans="5:5">
      <c r="E1295"/>
    </row>
    <row r="1296" spans="5:5">
      <c r="E1296"/>
    </row>
    <row r="1297" spans="5:5">
      <c r="E1297"/>
    </row>
    <row r="1298" spans="5:5">
      <c r="E1298"/>
    </row>
    <row r="1299" spans="5:5">
      <c r="E1299"/>
    </row>
    <row r="1300" spans="5:5">
      <c r="E1300"/>
    </row>
    <row r="1301" spans="5:5">
      <c r="E1301"/>
    </row>
    <row r="1302" spans="5:5">
      <c r="E1302"/>
    </row>
    <row r="1303" spans="5:5">
      <c r="E1303"/>
    </row>
    <row r="1304" spans="5:5">
      <c r="E1304"/>
    </row>
    <row r="1305" spans="5:5">
      <c r="E1305"/>
    </row>
    <row r="1306" spans="5:5">
      <c r="E1306"/>
    </row>
    <row r="1307" spans="5:5">
      <c r="E1307"/>
    </row>
    <row r="1308" spans="5:5">
      <c r="E1308"/>
    </row>
    <row r="1309" spans="5:5">
      <c r="E1309"/>
    </row>
    <row r="1310" spans="5:5">
      <c r="E1310"/>
    </row>
    <row r="1311" spans="5:5">
      <c r="E1311"/>
    </row>
    <row r="1312" spans="5:5">
      <c r="E1312"/>
    </row>
    <row r="1313" spans="5:5">
      <c r="E1313"/>
    </row>
    <row r="1314" spans="5:5">
      <c r="E1314"/>
    </row>
    <row r="1315" spans="5:5">
      <c r="E1315"/>
    </row>
    <row r="1316" spans="5:5">
      <c r="E1316"/>
    </row>
    <row r="1317" spans="5:5">
      <c r="E1317"/>
    </row>
    <row r="1318" spans="5:5">
      <c r="E1318"/>
    </row>
    <row r="1319" spans="5:5">
      <c r="E1319"/>
    </row>
    <row r="1320" spans="5:5">
      <c r="E1320"/>
    </row>
    <row r="1321" spans="5:5">
      <c r="E1321"/>
    </row>
    <row r="1322" spans="5:5">
      <c r="E1322"/>
    </row>
    <row r="1323" spans="5:5">
      <c r="E1323"/>
    </row>
    <row r="1324" spans="5:5">
      <c r="E1324"/>
    </row>
    <row r="1325" spans="5:5">
      <c r="E1325"/>
    </row>
    <row r="1326" spans="5:5">
      <c r="E1326"/>
    </row>
    <row r="1327" spans="5:5">
      <c r="E1327"/>
    </row>
    <row r="1328" spans="5:5">
      <c r="E1328"/>
    </row>
    <row r="1329" spans="5:5">
      <c r="E1329"/>
    </row>
    <row r="1330" spans="5:5">
      <c r="E1330"/>
    </row>
    <row r="1331" spans="5:5">
      <c r="E1331"/>
    </row>
    <row r="1332" spans="5:5">
      <c r="E1332"/>
    </row>
    <row r="1333" spans="5:5">
      <c r="E1333"/>
    </row>
    <row r="1334" spans="5:5">
      <c r="E1334"/>
    </row>
    <row r="1335" spans="5:5">
      <c r="E1335"/>
    </row>
    <row r="1336" spans="5:5">
      <c r="E1336"/>
    </row>
    <row r="1337" spans="5:5">
      <c r="E1337"/>
    </row>
    <row r="1338" spans="5:5">
      <c r="E1338"/>
    </row>
    <row r="1339" spans="5:5">
      <c r="E1339"/>
    </row>
    <row r="1340" spans="5:5">
      <c r="E1340"/>
    </row>
    <row r="1341" spans="5:5">
      <c r="E1341"/>
    </row>
    <row r="1342" spans="5:5">
      <c r="E1342"/>
    </row>
    <row r="1343" spans="5:5">
      <c r="E1343"/>
    </row>
    <row r="1344" spans="5:5">
      <c r="E1344"/>
    </row>
    <row r="1345" spans="5:5">
      <c r="E1345"/>
    </row>
    <row r="1346" spans="5:5">
      <c r="E1346"/>
    </row>
    <row r="1347" spans="5:5">
      <c r="E1347"/>
    </row>
    <row r="1348" spans="5:5">
      <c r="E1348"/>
    </row>
    <row r="1349" spans="5:5">
      <c r="E1349"/>
    </row>
    <row r="1350" spans="5:5">
      <c r="E1350"/>
    </row>
    <row r="1351" spans="5:5">
      <c r="E1351"/>
    </row>
    <row r="1352" spans="5:5">
      <c r="E1352"/>
    </row>
    <row r="1353" spans="5:5">
      <c r="E1353"/>
    </row>
    <row r="1354" spans="5:5">
      <c r="E1354"/>
    </row>
    <row r="1355" spans="5:5">
      <c r="E1355"/>
    </row>
    <row r="1356" spans="5:5">
      <c r="E1356"/>
    </row>
    <row r="1357" spans="5:5">
      <c r="E1357"/>
    </row>
    <row r="1358" spans="5:5">
      <c r="E1358"/>
    </row>
    <row r="1359" spans="5:5">
      <c r="E1359"/>
    </row>
    <row r="1360" spans="5:5">
      <c r="E1360"/>
    </row>
    <row r="1361" spans="5:5">
      <c r="E1361"/>
    </row>
    <row r="1362" spans="5:5">
      <c r="E1362"/>
    </row>
    <row r="1363" spans="5:5">
      <c r="E1363"/>
    </row>
    <row r="1364" spans="5:5">
      <c r="E1364"/>
    </row>
    <row r="1365" spans="5:5">
      <c r="E1365"/>
    </row>
    <row r="1366" spans="5:5">
      <c r="E1366"/>
    </row>
    <row r="1367" spans="5:5">
      <c r="E1367"/>
    </row>
    <row r="1368" spans="5:5">
      <c r="E1368"/>
    </row>
    <row r="1369" spans="5:5">
      <c r="E1369"/>
    </row>
    <row r="1370" spans="5:5">
      <c r="E1370"/>
    </row>
    <row r="1371" spans="5:5">
      <c r="E1371"/>
    </row>
    <row r="1372" spans="5:5">
      <c r="E1372"/>
    </row>
    <row r="1373" spans="5:5">
      <c r="E1373"/>
    </row>
    <row r="1374" spans="5:5">
      <c r="E1374"/>
    </row>
    <row r="1375" spans="5:5">
      <c r="E1375"/>
    </row>
    <row r="1376" spans="5:5">
      <c r="E1376"/>
    </row>
    <row r="1377" spans="5:5">
      <c r="E1377"/>
    </row>
    <row r="1378" spans="5:5">
      <c r="E1378"/>
    </row>
    <row r="1379" spans="5:5">
      <c r="E1379"/>
    </row>
    <row r="1380" spans="5:5">
      <c r="E1380"/>
    </row>
    <row r="1381" spans="5:5">
      <c r="E1381"/>
    </row>
    <row r="1382" spans="5:5">
      <c r="E1382"/>
    </row>
    <row r="1383" spans="5:5">
      <c r="E1383"/>
    </row>
    <row r="1384" spans="5:5">
      <c r="E1384"/>
    </row>
    <row r="1385" spans="5:5">
      <c r="E1385"/>
    </row>
    <row r="1386" spans="5:5">
      <c r="E1386"/>
    </row>
    <row r="1387" spans="5:5">
      <c r="E1387"/>
    </row>
    <row r="1388" spans="5:5">
      <c r="E1388"/>
    </row>
    <row r="1389" spans="5:5">
      <c r="E1389"/>
    </row>
    <row r="1390" spans="5:5">
      <c r="E1390"/>
    </row>
    <row r="1391" spans="5:5">
      <c r="E1391"/>
    </row>
    <row r="1392" spans="5:5">
      <c r="E1392"/>
    </row>
    <row r="1393" spans="5:5">
      <c r="E1393"/>
    </row>
    <row r="1394" spans="5:5">
      <c r="E1394"/>
    </row>
    <row r="1395" spans="5:5">
      <c r="E1395"/>
    </row>
    <row r="1396" spans="5:5">
      <c r="E1396"/>
    </row>
    <row r="1397" spans="5:5">
      <c r="E1397"/>
    </row>
    <row r="1398" spans="5:5">
      <c r="E1398"/>
    </row>
    <row r="1399" spans="5:5">
      <c r="E1399"/>
    </row>
    <row r="1400" spans="5:5">
      <c r="E1400"/>
    </row>
    <row r="1401" spans="5:5">
      <c r="E1401"/>
    </row>
    <row r="1402" spans="5:5">
      <c r="E1402"/>
    </row>
    <row r="1403" spans="5:5">
      <c r="E1403"/>
    </row>
    <row r="1404" spans="5:5">
      <c r="E1404"/>
    </row>
    <row r="1405" spans="5:5">
      <c r="E1405"/>
    </row>
    <row r="1406" spans="5:5">
      <c r="E1406"/>
    </row>
    <row r="1407" spans="5:5">
      <c r="E1407"/>
    </row>
    <row r="1408" spans="5:5">
      <c r="E1408"/>
    </row>
    <row r="1409" spans="5:5">
      <c r="E1409"/>
    </row>
    <row r="1410" spans="5:5">
      <c r="E1410"/>
    </row>
    <row r="1411" spans="5:5">
      <c r="E1411"/>
    </row>
    <row r="1412" spans="5:5">
      <c r="E1412"/>
    </row>
    <row r="1413" spans="5:5">
      <c r="E1413"/>
    </row>
    <row r="1414" spans="5:5">
      <c r="E1414"/>
    </row>
    <row r="1415" spans="5:5">
      <c r="E1415"/>
    </row>
    <row r="1416" spans="5:5">
      <c r="E1416"/>
    </row>
    <row r="1417" spans="5:5">
      <c r="E1417"/>
    </row>
    <row r="1418" spans="5:5">
      <c r="E1418"/>
    </row>
    <row r="1419" spans="5:5">
      <c r="E1419"/>
    </row>
    <row r="1420" spans="5:5">
      <c r="E1420"/>
    </row>
    <row r="1421" spans="5:5">
      <c r="E1421"/>
    </row>
    <row r="1422" spans="5:5">
      <c r="E1422"/>
    </row>
    <row r="1423" spans="5:5">
      <c r="E1423"/>
    </row>
    <row r="1424" spans="5:5">
      <c r="E1424"/>
    </row>
    <row r="1425" spans="5:5">
      <c r="E1425"/>
    </row>
    <row r="1426" spans="5:5">
      <c r="E1426"/>
    </row>
    <row r="1427" spans="5:5">
      <c r="E1427"/>
    </row>
    <row r="1428" spans="5:5">
      <c r="E1428"/>
    </row>
    <row r="1429" spans="5:5">
      <c r="E1429"/>
    </row>
    <row r="1430" spans="5:5">
      <c r="E1430"/>
    </row>
    <row r="1431" spans="5:5">
      <c r="E1431"/>
    </row>
    <row r="1432" spans="5:5">
      <c r="E1432"/>
    </row>
    <row r="1433" spans="5:5">
      <c r="E1433"/>
    </row>
    <row r="1434" spans="5:5">
      <c r="E1434"/>
    </row>
    <row r="1435" spans="5:5">
      <c r="E1435"/>
    </row>
    <row r="1436" spans="5:5">
      <c r="E1436"/>
    </row>
    <row r="1437" spans="5:5">
      <c r="E1437"/>
    </row>
    <row r="1438" spans="5:5">
      <c r="E1438"/>
    </row>
    <row r="1439" spans="5:5">
      <c r="E1439"/>
    </row>
    <row r="1440" spans="5:5">
      <c r="E1440"/>
    </row>
    <row r="1441" spans="5:5">
      <c r="E1441"/>
    </row>
    <row r="1442" spans="5:5">
      <c r="E1442"/>
    </row>
    <row r="1443" spans="5:5">
      <c r="E1443"/>
    </row>
    <row r="1444" spans="5:5">
      <c r="E1444"/>
    </row>
    <row r="1445" spans="5:5">
      <c r="E1445"/>
    </row>
    <row r="1446" spans="5:5">
      <c r="E1446"/>
    </row>
    <row r="1447" spans="5:5">
      <c r="E1447"/>
    </row>
    <row r="1448" spans="5:5">
      <c r="E1448"/>
    </row>
    <row r="1449" spans="5:5">
      <c r="E1449"/>
    </row>
    <row r="1450" spans="5:5">
      <c r="E1450"/>
    </row>
    <row r="1451" spans="5:5">
      <c r="E1451"/>
    </row>
    <row r="1452" spans="5:5">
      <c r="E1452"/>
    </row>
    <row r="1453" spans="5:5">
      <c r="E1453"/>
    </row>
    <row r="1454" spans="5:5">
      <c r="E1454"/>
    </row>
    <row r="1455" spans="5:5">
      <c r="E1455"/>
    </row>
    <row r="1456" spans="5:5">
      <c r="E1456"/>
    </row>
    <row r="1457" spans="5:5">
      <c r="E1457"/>
    </row>
    <row r="1458" spans="5:5">
      <c r="E1458"/>
    </row>
    <row r="1459" spans="5:5">
      <c r="E1459"/>
    </row>
    <row r="1460" spans="5:5">
      <c r="E1460"/>
    </row>
    <row r="1461" spans="5:5">
      <c r="E1461"/>
    </row>
    <row r="1462" spans="5:5">
      <c r="E1462"/>
    </row>
    <row r="1463" spans="5:5">
      <c r="E1463"/>
    </row>
    <row r="1464" spans="5:5">
      <c r="E1464"/>
    </row>
    <row r="1465" spans="5:5">
      <c r="E1465"/>
    </row>
    <row r="1466" spans="5:5">
      <c r="E1466"/>
    </row>
    <row r="1467" spans="5:5">
      <c r="E1467"/>
    </row>
    <row r="1468" spans="5:5">
      <c r="E1468"/>
    </row>
    <row r="1469" spans="5:5">
      <c r="E1469"/>
    </row>
    <row r="1470" spans="5:5">
      <c r="E1470"/>
    </row>
    <row r="1471" spans="5:5">
      <c r="E1471"/>
    </row>
    <row r="1472" spans="5:5">
      <c r="E1472"/>
    </row>
    <row r="1473" spans="5:5">
      <c r="E1473"/>
    </row>
    <row r="1474" spans="5:5">
      <c r="E1474"/>
    </row>
    <row r="1475" spans="5:5">
      <c r="E1475"/>
    </row>
    <row r="1476" spans="5:5">
      <c r="E1476"/>
    </row>
    <row r="1477" spans="5:5">
      <c r="E1477"/>
    </row>
    <row r="1478" spans="5:5">
      <c r="E1478"/>
    </row>
    <row r="1479" spans="5:5">
      <c r="E1479"/>
    </row>
    <row r="1480" spans="5:5">
      <c r="E1480"/>
    </row>
    <row r="1481" spans="5:5">
      <c r="E1481"/>
    </row>
    <row r="1482" spans="5:5">
      <c r="E1482"/>
    </row>
    <row r="1483" spans="5:5">
      <c r="E1483"/>
    </row>
    <row r="1484" spans="5:5">
      <c r="E1484"/>
    </row>
    <row r="1485" spans="5:5">
      <c r="E1485"/>
    </row>
    <row r="1486" spans="5:5">
      <c r="E1486"/>
    </row>
    <row r="1487" spans="5:5">
      <c r="E1487"/>
    </row>
    <row r="1488" spans="5:5">
      <c r="E1488"/>
    </row>
    <row r="1489" spans="5:5">
      <c r="E1489"/>
    </row>
    <row r="1490" spans="5:5">
      <c r="E1490"/>
    </row>
    <row r="1491" spans="5:5">
      <c r="E1491"/>
    </row>
    <row r="1492" spans="5:5">
      <c r="E1492"/>
    </row>
    <row r="1493" spans="5:5">
      <c r="E1493"/>
    </row>
    <row r="1494" spans="5:5">
      <c r="E1494"/>
    </row>
    <row r="1495" spans="5:5">
      <c r="E1495"/>
    </row>
    <row r="1496" spans="5:5">
      <c r="E1496"/>
    </row>
    <row r="1497" spans="5:5">
      <c r="E1497"/>
    </row>
    <row r="1498" spans="5:5">
      <c r="E1498"/>
    </row>
    <row r="1499" spans="5:5">
      <c r="E1499"/>
    </row>
    <row r="1500" spans="5:5">
      <c r="E1500"/>
    </row>
    <row r="1501" spans="5:5">
      <c r="E1501"/>
    </row>
    <row r="1502" spans="5:5">
      <c r="E1502"/>
    </row>
    <row r="1503" spans="5:5">
      <c r="E1503"/>
    </row>
    <row r="1504" spans="5:5">
      <c r="E1504"/>
    </row>
    <row r="1505" spans="5:5">
      <c r="E1505"/>
    </row>
    <row r="1506" spans="5:5">
      <c r="E1506"/>
    </row>
    <row r="1507" spans="5:5">
      <c r="E1507"/>
    </row>
    <row r="1508" spans="5:5">
      <c r="E1508"/>
    </row>
    <row r="1509" spans="5:5">
      <c r="E1509"/>
    </row>
    <row r="1510" spans="5:5">
      <c r="E1510"/>
    </row>
    <row r="1511" spans="5:5">
      <c r="E1511"/>
    </row>
    <row r="1512" spans="5:5">
      <c r="E1512"/>
    </row>
    <row r="1513" spans="5:5">
      <c r="E1513"/>
    </row>
    <row r="1514" spans="5:5">
      <c r="E1514"/>
    </row>
    <row r="1515" spans="5:5">
      <c r="E1515"/>
    </row>
    <row r="1516" spans="5:5">
      <c r="E1516"/>
    </row>
    <row r="1517" spans="5:5">
      <c r="E1517"/>
    </row>
    <row r="1518" spans="5:5">
      <c r="E1518"/>
    </row>
    <row r="1519" spans="5:5">
      <c r="E1519"/>
    </row>
    <row r="1520" spans="5:5">
      <c r="E1520"/>
    </row>
    <row r="1521" spans="5:5">
      <c r="E1521"/>
    </row>
    <row r="1522" spans="5:5">
      <c r="E1522"/>
    </row>
    <row r="1523" spans="5:5">
      <c r="E1523"/>
    </row>
    <row r="1524" spans="5:5">
      <c r="E1524"/>
    </row>
    <row r="1525" spans="5:5">
      <c r="E1525"/>
    </row>
    <row r="1526" spans="5:5">
      <c r="E1526"/>
    </row>
    <row r="1527" spans="5:5">
      <c r="E1527"/>
    </row>
    <row r="1528" spans="5:5">
      <c r="E1528"/>
    </row>
    <row r="1529" spans="5:5">
      <c r="E1529"/>
    </row>
    <row r="1530" spans="5:5">
      <c r="E1530"/>
    </row>
    <row r="1531" spans="5:5">
      <c r="E1531"/>
    </row>
    <row r="1532" spans="5:5">
      <c r="E1532"/>
    </row>
    <row r="1533" spans="5:5">
      <c r="E1533"/>
    </row>
    <row r="1534" spans="5:5">
      <c r="E1534"/>
    </row>
    <row r="1535" spans="5:5">
      <c r="E1535"/>
    </row>
    <row r="1536" spans="5:5">
      <c r="E1536"/>
    </row>
    <row r="1537" spans="5:5">
      <c r="E1537"/>
    </row>
    <row r="1538" spans="5:5">
      <c r="E1538"/>
    </row>
    <row r="1539" spans="5:5">
      <c r="E1539"/>
    </row>
    <row r="1540" spans="5:5">
      <c r="E1540"/>
    </row>
    <row r="1541" spans="5:5">
      <c r="E1541"/>
    </row>
    <row r="1542" spans="5:5">
      <c r="E1542"/>
    </row>
    <row r="1543" spans="5:5">
      <c r="E1543"/>
    </row>
    <row r="1544" spans="5:5">
      <c r="E1544"/>
    </row>
    <row r="1545" spans="5:5">
      <c r="E1545"/>
    </row>
    <row r="1546" spans="5:5">
      <c r="E1546"/>
    </row>
    <row r="1547" spans="5:5">
      <c r="E1547"/>
    </row>
    <row r="1548" spans="5:5">
      <c r="E1548"/>
    </row>
    <row r="1549" spans="5:5">
      <c r="E1549"/>
    </row>
    <row r="1550" spans="5:5">
      <c r="E1550"/>
    </row>
    <row r="1551" spans="5:5">
      <c r="E1551"/>
    </row>
    <row r="1552" spans="5:5">
      <c r="E1552"/>
    </row>
    <row r="1553" spans="5:5">
      <c r="E1553"/>
    </row>
    <row r="1554" spans="5:5">
      <c r="E1554"/>
    </row>
    <row r="1555" spans="5:5">
      <c r="E1555"/>
    </row>
    <row r="1556" spans="5:5">
      <c r="E1556"/>
    </row>
    <row r="1557" spans="5:5">
      <c r="E1557"/>
    </row>
    <row r="1558" spans="5:5">
      <c r="E1558"/>
    </row>
    <row r="1559" spans="5:5">
      <c r="E1559"/>
    </row>
    <row r="1560" spans="5:5">
      <c r="E1560"/>
    </row>
    <row r="1561" spans="5:5">
      <c r="E1561"/>
    </row>
    <row r="1562" spans="5:5">
      <c r="E1562"/>
    </row>
    <row r="1563" spans="5:5">
      <c r="E1563"/>
    </row>
    <row r="1564" spans="5:5">
      <c r="E1564"/>
    </row>
    <row r="1565" spans="5:5">
      <c r="E1565"/>
    </row>
    <row r="1566" spans="5:5">
      <c r="E1566"/>
    </row>
    <row r="1567" spans="5:5">
      <c r="E1567"/>
    </row>
    <row r="1568" spans="5:5">
      <c r="E1568"/>
    </row>
    <row r="1569" spans="5:5">
      <c r="E1569"/>
    </row>
    <row r="1570" spans="5:5">
      <c r="E1570"/>
    </row>
    <row r="1571" spans="5:5">
      <c r="E1571"/>
    </row>
    <row r="1572" spans="5:5">
      <c r="E1572"/>
    </row>
    <row r="1573" spans="5:5">
      <c r="E1573"/>
    </row>
    <row r="1574" spans="5:5">
      <c r="E1574"/>
    </row>
    <row r="1575" spans="5:5">
      <c r="E1575"/>
    </row>
    <row r="1576" spans="5:5">
      <c r="E1576"/>
    </row>
    <row r="1577" spans="5:5">
      <c r="E1577"/>
    </row>
    <row r="1578" spans="5:5">
      <c r="E1578"/>
    </row>
    <row r="1579" spans="5:5">
      <c r="E1579"/>
    </row>
    <row r="1580" spans="5:5">
      <c r="E1580"/>
    </row>
    <row r="1581" spans="5:5">
      <c r="E1581"/>
    </row>
    <row r="1582" spans="5:5">
      <c r="E1582"/>
    </row>
    <row r="1583" spans="5:5">
      <c r="E1583"/>
    </row>
    <row r="1584" spans="5:5">
      <c r="E1584"/>
    </row>
    <row r="1585" spans="5:5">
      <c r="E1585"/>
    </row>
    <row r="1586" spans="5:5">
      <c r="E1586"/>
    </row>
    <row r="1587" spans="5:5">
      <c r="E1587"/>
    </row>
    <row r="1588" spans="5:5">
      <c r="E1588"/>
    </row>
    <row r="1589" spans="5:5">
      <c r="E1589"/>
    </row>
    <row r="1590" spans="5:5">
      <c r="E1590"/>
    </row>
    <row r="1591" spans="5:5">
      <c r="E1591"/>
    </row>
    <row r="1592" spans="5:5">
      <c r="E1592"/>
    </row>
    <row r="1593" spans="5:5">
      <c r="E1593"/>
    </row>
    <row r="1594" spans="5:5">
      <c r="E1594"/>
    </row>
    <row r="1595" spans="5:5">
      <c r="E1595"/>
    </row>
    <row r="1596" spans="5:5">
      <c r="E1596"/>
    </row>
    <row r="1597" spans="5:5">
      <c r="E1597"/>
    </row>
    <row r="1598" spans="5:5">
      <c r="E1598"/>
    </row>
    <row r="1599" spans="5:5">
      <c r="E1599"/>
    </row>
    <row r="1600" spans="5:5">
      <c r="E1600"/>
    </row>
    <row r="1601" spans="5:5">
      <c r="E1601"/>
    </row>
    <row r="1602" spans="5:5">
      <c r="E1602"/>
    </row>
    <row r="1603" spans="5:5">
      <c r="E1603"/>
    </row>
    <row r="1604" spans="5:5">
      <c r="E1604"/>
    </row>
    <row r="1605" spans="5:5">
      <c r="E1605"/>
    </row>
    <row r="1606" spans="5:5">
      <c r="E1606"/>
    </row>
    <row r="1607" spans="5:5">
      <c r="E1607"/>
    </row>
    <row r="1608" spans="5:5">
      <c r="E1608"/>
    </row>
    <row r="1609" spans="5:5">
      <c r="E1609"/>
    </row>
    <row r="1610" spans="5:5">
      <c r="E1610"/>
    </row>
    <row r="1611" spans="5:5">
      <c r="E1611"/>
    </row>
    <row r="1612" spans="5:5">
      <c r="E1612"/>
    </row>
    <row r="1613" spans="5:5">
      <c r="E1613"/>
    </row>
    <row r="1614" spans="5:5">
      <c r="E1614"/>
    </row>
    <row r="1615" spans="5:5">
      <c r="E1615"/>
    </row>
    <row r="1616" spans="5:5">
      <c r="E1616"/>
    </row>
    <row r="1617" spans="5:5">
      <c r="E1617"/>
    </row>
    <row r="1618" spans="5:5">
      <c r="E1618"/>
    </row>
    <row r="1619" spans="5:5">
      <c r="E1619"/>
    </row>
    <row r="1620" spans="5:5">
      <c r="E1620"/>
    </row>
    <row r="1621" spans="5:5">
      <c r="E1621"/>
    </row>
    <row r="1622" spans="5:5">
      <c r="E1622"/>
    </row>
    <row r="1623" spans="5:5">
      <c r="E1623"/>
    </row>
    <row r="1624" spans="5:5">
      <c r="E1624"/>
    </row>
    <row r="1625" spans="5:5">
      <c r="E1625"/>
    </row>
    <row r="1626" spans="5:5">
      <c r="E1626"/>
    </row>
    <row r="1627" spans="5:5">
      <c r="E1627"/>
    </row>
    <row r="1628" spans="5:5">
      <c r="E1628"/>
    </row>
    <row r="1629" spans="5:5">
      <c r="E1629"/>
    </row>
    <row r="1630" spans="5:5">
      <c r="E1630"/>
    </row>
    <row r="1631" spans="5:5">
      <c r="E1631"/>
    </row>
    <row r="1632" spans="5:5">
      <c r="E1632"/>
    </row>
    <row r="1633" spans="5:5">
      <c r="E1633"/>
    </row>
    <row r="1634" spans="5:5">
      <c r="E1634"/>
    </row>
    <row r="1635" spans="5:5">
      <c r="E1635"/>
    </row>
    <row r="1636" spans="5:5">
      <c r="E1636"/>
    </row>
    <row r="1637" spans="5:5">
      <c r="E1637"/>
    </row>
    <row r="1638" spans="5:5">
      <c r="E1638"/>
    </row>
    <row r="1639" spans="5:5">
      <c r="E1639"/>
    </row>
    <row r="1640" spans="5:5">
      <c r="E1640"/>
    </row>
    <row r="1641" spans="5:5">
      <c r="E1641"/>
    </row>
    <row r="1642" spans="5:5">
      <c r="E1642"/>
    </row>
    <row r="1643" spans="5:5">
      <c r="E1643"/>
    </row>
    <row r="1644" spans="5:5">
      <c r="E1644"/>
    </row>
    <row r="1645" spans="5:5">
      <c r="E1645"/>
    </row>
    <row r="1646" spans="5:5">
      <c r="E1646"/>
    </row>
    <row r="1647" spans="5:5">
      <c r="E1647"/>
    </row>
    <row r="1648" spans="5:5">
      <c r="E1648"/>
    </row>
    <row r="1649" spans="5:5">
      <c r="E1649"/>
    </row>
    <row r="1650" spans="5:5">
      <c r="E1650"/>
    </row>
    <row r="1651" spans="5:5">
      <c r="E1651"/>
    </row>
    <row r="1652" spans="5:5">
      <c r="E1652"/>
    </row>
    <row r="1653" spans="5:5">
      <c r="E1653"/>
    </row>
    <row r="1654" spans="5:5">
      <c r="E1654"/>
    </row>
    <row r="1655" spans="5:5">
      <c r="E1655"/>
    </row>
    <row r="1656" spans="5:5">
      <c r="E1656"/>
    </row>
    <row r="1657" spans="5:5">
      <c r="E1657"/>
    </row>
    <row r="1658" spans="5:5">
      <c r="E1658"/>
    </row>
    <row r="1659" spans="5:5">
      <c r="E1659"/>
    </row>
    <row r="1660" spans="5:5">
      <c r="E1660"/>
    </row>
    <row r="1661" spans="5:5">
      <c r="E1661"/>
    </row>
    <row r="1662" spans="5:5">
      <c r="E1662"/>
    </row>
    <row r="1663" spans="5:5">
      <c r="E1663"/>
    </row>
    <row r="1664" spans="5:5">
      <c r="E1664"/>
    </row>
    <row r="1665" spans="5:5">
      <c r="E1665"/>
    </row>
    <row r="1666" spans="5:5">
      <c r="E1666"/>
    </row>
    <row r="1667" spans="5:5">
      <c r="E1667"/>
    </row>
    <row r="1668" spans="5:5">
      <c r="E1668"/>
    </row>
    <row r="1669" spans="5:5">
      <c r="E1669"/>
    </row>
    <row r="1670" spans="5:5">
      <c r="E1670"/>
    </row>
    <row r="1671" spans="5:5">
      <c r="E1671"/>
    </row>
    <row r="1672" spans="5:5">
      <c r="E1672"/>
    </row>
    <row r="1673" spans="5:5">
      <c r="E1673"/>
    </row>
    <row r="1674" spans="5:5">
      <c r="E1674"/>
    </row>
    <row r="1675" spans="5:5">
      <c r="E1675"/>
    </row>
    <row r="1676" spans="5:5">
      <c r="E1676"/>
    </row>
    <row r="1677" spans="5:5">
      <c r="E1677"/>
    </row>
    <row r="1678" spans="5:5">
      <c r="E1678"/>
    </row>
    <row r="1679" spans="5:5">
      <c r="E1679"/>
    </row>
    <row r="1680" spans="5:5">
      <c r="E1680"/>
    </row>
    <row r="1681" spans="5:5">
      <c r="E1681"/>
    </row>
    <row r="1682" spans="5:5">
      <c r="E1682"/>
    </row>
    <row r="1683" spans="5:5">
      <c r="E1683"/>
    </row>
    <row r="1684" spans="5:5">
      <c r="E1684"/>
    </row>
    <row r="1685" spans="5:5">
      <c r="E1685"/>
    </row>
    <row r="1686" spans="5:5">
      <c r="E1686"/>
    </row>
    <row r="1687" spans="5:5">
      <c r="E1687"/>
    </row>
    <row r="1688" spans="5:5">
      <c r="E1688"/>
    </row>
    <row r="1689" spans="5:5">
      <c r="E1689"/>
    </row>
    <row r="1690" spans="5:5">
      <c r="E1690"/>
    </row>
    <row r="1691" spans="5:5">
      <c r="E1691"/>
    </row>
    <row r="1692" spans="5:5">
      <c r="E1692"/>
    </row>
    <row r="1693" spans="5:5">
      <c r="E1693"/>
    </row>
    <row r="1694" spans="5:5">
      <c r="E1694"/>
    </row>
    <row r="1695" spans="5:5">
      <c r="E1695"/>
    </row>
    <row r="1696" spans="5:5">
      <c r="E1696"/>
    </row>
    <row r="1697" spans="5:5">
      <c r="E1697"/>
    </row>
    <row r="1698" spans="5:5">
      <c r="E1698"/>
    </row>
    <row r="1699" spans="5:5">
      <c r="E1699"/>
    </row>
    <row r="1700" spans="5:5">
      <c r="E1700"/>
    </row>
    <row r="1701" spans="5:5">
      <c r="E1701"/>
    </row>
    <row r="1702" spans="5:5">
      <c r="E1702"/>
    </row>
    <row r="1703" spans="5:5">
      <c r="E1703"/>
    </row>
    <row r="1704" spans="5:5">
      <c r="E1704"/>
    </row>
    <row r="1705" spans="5:5">
      <c r="E1705"/>
    </row>
    <row r="1706" spans="5:5">
      <c r="E1706"/>
    </row>
    <row r="1707" spans="5:5">
      <c r="E1707"/>
    </row>
    <row r="1708" spans="5:5">
      <c r="E1708"/>
    </row>
    <row r="1709" spans="5:5">
      <c r="E1709"/>
    </row>
    <row r="1710" spans="5:5">
      <c r="E1710"/>
    </row>
    <row r="1711" spans="5:5">
      <c r="E1711"/>
    </row>
    <row r="1712" spans="5:5">
      <c r="E1712"/>
    </row>
    <row r="1713" spans="5:5">
      <c r="E1713"/>
    </row>
    <row r="1714" spans="5:5">
      <c r="E1714"/>
    </row>
    <row r="1715" spans="5:5">
      <c r="E1715"/>
    </row>
    <row r="1716" spans="5:5">
      <c r="E1716"/>
    </row>
    <row r="1717" spans="5:5">
      <c r="E1717"/>
    </row>
    <row r="1718" spans="5:5">
      <c r="E1718"/>
    </row>
    <row r="1719" spans="5:5">
      <c r="E1719"/>
    </row>
    <row r="1720" spans="5:5">
      <c r="E1720"/>
    </row>
    <row r="1721" spans="5:5">
      <c r="E1721"/>
    </row>
    <row r="1722" spans="5:5">
      <c r="E1722"/>
    </row>
    <row r="1723" spans="5:5">
      <c r="E1723"/>
    </row>
    <row r="1724" spans="5:5">
      <c r="E1724"/>
    </row>
    <row r="1725" spans="5:5">
      <c r="E1725"/>
    </row>
    <row r="1726" spans="5:5">
      <c r="E1726"/>
    </row>
    <row r="1727" spans="5:5">
      <c r="E1727"/>
    </row>
    <row r="1728" spans="5:5">
      <c r="E1728"/>
    </row>
    <row r="1729" spans="5:5">
      <c r="E1729"/>
    </row>
    <row r="1730" spans="5:5">
      <c r="E1730"/>
    </row>
    <row r="1731" spans="5:5">
      <c r="E1731"/>
    </row>
    <row r="1732" spans="5:5">
      <c r="E1732"/>
    </row>
    <row r="1733" spans="5:5">
      <c r="E1733"/>
    </row>
    <row r="1734" spans="5:5">
      <c r="E1734"/>
    </row>
    <row r="1735" spans="5:5">
      <c r="E1735"/>
    </row>
    <row r="1736" spans="5:5">
      <c r="E1736"/>
    </row>
    <row r="1737" spans="5:5">
      <c r="E1737"/>
    </row>
    <row r="1738" spans="5:5">
      <c r="E1738"/>
    </row>
    <row r="1739" spans="5:5">
      <c r="E1739"/>
    </row>
    <row r="1740" spans="5:5">
      <c r="E1740"/>
    </row>
    <row r="1741" spans="5:5">
      <c r="E1741"/>
    </row>
    <row r="1742" spans="5:5">
      <c r="E1742"/>
    </row>
    <row r="1743" spans="5:5">
      <c r="E1743"/>
    </row>
    <row r="1744" spans="5:5">
      <c r="E1744"/>
    </row>
    <row r="1745" spans="5:5">
      <c r="E1745"/>
    </row>
    <row r="1746" spans="5:5">
      <c r="E1746"/>
    </row>
    <row r="1747" spans="5:5">
      <c r="E1747"/>
    </row>
    <row r="1748" spans="5:5">
      <c r="E1748"/>
    </row>
    <row r="1749" spans="5:5">
      <c r="E1749"/>
    </row>
    <row r="1750" spans="5:5">
      <c r="E1750"/>
    </row>
    <row r="1751" spans="5:5">
      <c r="E1751"/>
    </row>
    <row r="1752" spans="5:5">
      <c r="E1752"/>
    </row>
    <row r="1753" spans="5:5">
      <c r="E1753"/>
    </row>
    <row r="1754" spans="5:5">
      <c r="E1754"/>
    </row>
    <row r="1755" spans="5:5">
      <c r="E1755"/>
    </row>
    <row r="1756" spans="5:5">
      <c r="E1756"/>
    </row>
    <row r="1757" spans="5:5">
      <c r="E1757"/>
    </row>
    <row r="1758" spans="5:5">
      <c r="E1758"/>
    </row>
    <row r="1759" spans="5:5">
      <c r="E1759"/>
    </row>
    <row r="1760" spans="5:5">
      <c r="E1760"/>
    </row>
    <row r="1761" spans="5:5">
      <c r="E1761"/>
    </row>
    <row r="1762" spans="5:5">
      <c r="E1762"/>
    </row>
    <row r="1763" spans="5:5">
      <c r="E1763"/>
    </row>
    <row r="1764" spans="5:5">
      <c r="E1764"/>
    </row>
    <row r="1765" spans="5:5">
      <c r="E1765"/>
    </row>
    <row r="1766" spans="5:5">
      <c r="E1766"/>
    </row>
    <row r="1767" spans="5:5">
      <c r="E1767"/>
    </row>
    <row r="1768" spans="5:5">
      <c r="E1768"/>
    </row>
    <row r="1769" spans="5:5">
      <c r="E1769"/>
    </row>
    <row r="1770" spans="5:5">
      <c r="E1770"/>
    </row>
    <row r="1771" spans="5:5">
      <c r="E1771"/>
    </row>
    <row r="1772" spans="5:5">
      <c r="E1772"/>
    </row>
    <row r="1773" spans="5:5">
      <c r="E1773"/>
    </row>
    <row r="1774" spans="5:5">
      <c r="E1774"/>
    </row>
    <row r="1775" spans="5:5">
      <c r="E1775"/>
    </row>
    <row r="1776" spans="5:5">
      <c r="E1776"/>
    </row>
    <row r="1777" spans="5:5">
      <c r="E1777"/>
    </row>
    <row r="1778" spans="5:5">
      <c r="E1778"/>
    </row>
    <row r="1779" spans="5:5">
      <c r="E1779"/>
    </row>
    <row r="1780" spans="5:5">
      <c r="E1780"/>
    </row>
    <row r="1781" spans="5:5">
      <c r="E1781"/>
    </row>
    <row r="1782" spans="5:5">
      <c r="E1782"/>
    </row>
    <row r="1783" spans="5:5">
      <c r="E1783"/>
    </row>
    <row r="1784" spans="5:5">
      <c r="E1784"/>
    </row>
    <row r="1785" spans="5:5">
      <c r="E1785"/>
    </row>
    <row r="1786" spans="5:5">
      <c r="E1786"/>
    </row>
    <row r="1787" spans="5:5">
      <c r="E1787"/>
    </row>
    <row r="1788" spans="5:5">
      <c r="E1788"/>
    </row>
    <row r="1789" spans="5:5">
      <c r="E1789"/>
    </row>
    <row r="1790" spans="5:5">
      <c r="E1790"/>
    </row>
    <row r="1791" spans="5:5">
      <c r="E1791"/>
    </row>
    <row r="1792" spans="5:5">
      <c r="E1792"/>
    </row>
    <row r="1793" spans="5:5">
      <c r="E1793"/>
    </row>
    <row r="1794" spans="5:5">
      <c r="E1794"/>
    </row>
    <row r="1795" spans="5:5">
      <c r="E1795"/>
    </row>
    <row r="1796" spans="5:5">
      <c r="E1796"/>
    </row>
    <row r="1797" spans="5:5">
      <c r="E1797"/>
    </row>
    <row r="1798" spans="5:5">
      <c r="E1798"/>
    </row>
    <row r="1799" spans="5:5">
      <c r="E1799"/>
    </row>
    <row r="1800" spans="5:5">
      <c r="E1800"/>
    </row>
    <row r="1801" spans="5:5">
      <c r="E1801"/>
    </row>
    <row r="1802" spans="5:5">
      <c r="E1802"/>
    </row>
    <row r="1803" spans="5:5">
      <c r="E1803"/>
    </row>
    <row r="1804" spans="5:5">
      <c r="E1804"/>
    </row>
    <row r="1805" spans="5:5">
      <c r="E1805"/>
    </row>
    <row r="1806" spans="5:5">
      <c r="E1806"/>
    </row>
    <row r="1807" spans="5:5">
      <c r="E1807"/>
    </row>
    <row r="1808" spans="5:5">
      <c r="E1808"/>
    </row>
    <row r="1809" spans="5:5">
      <c r="E1809"/>
    </row>
    <row r="1810" spans="5:5">
      <c r="E1810"/>
    </row>
    <row r="1811" spans="5:5">
      <c r="E1811"/>
    </row>
    <row r="1812" spans="5:5">
      <c r="E1812"/>
    </row>
    <row r="1813" spans="5:5">
      <c r="E1813"/>
    </row>
    <row r="1814" spans="5:5">
      <c r="E1814"/>
    </row>
    <row r="1815" spans="5:5">
      <c r="E1815"/>
    </row>
    <row r="1816" spans="5:5">
      <c r="E1816"/>
    </row>
    <row r="1817" spans="5:5">
      <c r="E1817"/>
    </row>
    <row r="1818" spans="5:5">
      <c r="E1818"/>
    </row>
    <row r="1819" spans="5:5">
      <c r="E1819"/>
    </row>
    <row r="1820" spans="5:5">
      <c r="E1820"/>
    </row>
    <row r="1821" spans="5:5">
      <c r="E1821"/>
    </row>
    <row r="1822" spans="5:5">
      <c r="E1822"/>
    </row>
    <row r="1823" spans="5:5">
      <c r="E1823"/>
    </row>
    <row r="1824" spans="5:5">
      <c r="E1824"/>
    </row>
    <row r="1825" spans="5:5">
      <c r="E1825"/>
    </row>
    <row r="1826" spans="5:5">
      <c r="E1826"/>
    </row>
    <row r="1827" spans="5:5">
      <c r="E1827"/>
    </row>
    <row r="1828" spans="5:5">
      <c r="E1828"/>
    </row>
    <row r="1829" spans="5:5">
      <c r="E1829"/>
    </row>
    <row r="1830" spans="5:5">
      <c r="E1830"/>
    </row>
    <row r="1831" spans="5:5">
      <c r="E1831"/>
    </row>
    <row r="1832" spans="5:5">
      <c r="E1832"/>
    </row>
    <row r="1833" spans="5:5">
      <c r="E1833"/>
    </row>
    <row r="1834" spans="5:5">
      <c r="E1834"/>
    </row>
    <row r="1835" spans="5:5">
      <c r="E1835"/>
    </row>
    <row r="1836" spans="5:5">
      <c r="E1836"/>
    </row>
    <row r="1837" spans="5:5">
      <c r="E1837"/>
    </row>
    <row r="1838" spans="5:5">
      <c r="E1838"/>
    </row>
    <row r="1839" spans="5:5">
      <c r="E1839"/>
    </row>
    <row r="1840" spans="5:5">
      <c r="E1840"/>
    </row>
    <row r="1841" spans="5:5">
      <c r="E1841"/>
    </row>
    <row r="1842" spans="5:5">
      <c r="E1842"/>
    </row>
    <row r="1843" spans="5:5">
      <c r="E1843"/>
    </row>
    <row r="1844" spans="5:5">
      <c r="E1844"/>
    </row>
    <row r="1845" spans="5:5">
      <c r="E1845"/>
    </row>
    <row r="1846" spans="5:5">
      <c r="E1846"/>
    </row>
    <row r="1847" spans="5:5">
      <c r="E1847"/>
    </row>
    <row r="1848" spans="5:5">
      <c r="E1848"/>
    </row>
    <row r="1849" spans="5:5">
      <c r="E1849"/>
    </row>
    <row r="1850" spans="5:5">
      <c r="E1850"/>
    </row>
    <row r="1851" spans="5:5">
      <c r="E1851"/>
    </row>
    <row r="1852" spans="5:5">
      <c r="E1852"/>
    </row>
    <row r="1853" spans="5:5">
      <c r="E1853"/>
    </row>
    <row r="1854" spans="5:5">
      <c r="E1854"/>
    </row>
    <row r="1855" spans="5:5">
      <c r="E1855"/>
    </row>
    <row r="1856" spans="5:5">
      <c r="E1856"/>
    </row>
    <row r="1857" spans="5:5">
      <c r="E1857"/>
    </row>
    <row r="1858" spans="5:5">
      <c r="E1858"/>
    </row>
    <row r="1859" spans="5:5">
      <c r="E1859"/>
    </row>
    <row r="1860" spans="5:5">
      <c r="E1860"/>
    </row>
    <row r="1861" spans="5:5">
      <c r="E1861"/>
    </row>
    <row r="1862" spans="5:5">
      <c r="E1862"/>
    </row>
    <row r="1863" spans="5:5">
      <c r="E1863"/>
    </row>
    <row r="1864" spans="5:5">
      <c r="E1864"/>
    </row>
    <row r="1865" spans="5:5">
      <c r="E1865"/>
    </row>
    <row r="1866" spans="5:5">
      <c r="E1866"/>
    </row>
    <row r="1867" spans="5:5">
      <c r="E1867"/>
    </row>
    <row r="1868" spans="5:5">
      <c r="E1868"/>
    </row>
    <row r="1869" spans="5:5">
      <c r="E1869"/>
    </row>
    <row r="1870" spans="5:5">
      <c r="E1870"/>
    </row>
    <row r="1871" spans="5:5">
      <c r="E1871"/>
    </row>
    <row r="1872" spans="5:5">
      <c r="E1872"/>
    </row>
    <row r="1873" spans="5:5">
      <c r="E1873"/>
    </row>
    <row r="1874" spans="5:5">
      <c r="E1874"/>
    </row>
    <row r="1875" spans="5:5">
      <c r="E1875"/>
    </row>
    <row r="1876" spans="5:5">
      <c r="E1876"/>
    </row>
    <row r="1877" spans="5:5">
      <c r="E1877"/>
    </row>
    <row r="1878" spans="5:5">
      <c r="E1878"/>
    </row>
    <row r="1879" spans="5:5">
      <c r="E1879"/>
    </row>
    <row r="1880" spans="5:5">
      <c r="E1880"/>
    </row>
    <row r="1881" spans="5:5">
      <c r="E1881"/>
    </row>
    <row r="1882" spans="5:5">
      <c r="E1882"/>
    </row>
    <row r="1883" spans="5:5">
      <c r="E1883"/>
    </row>
    <row r="1884" spans="5:5">
      <c r="E1884"/>
    </row>
    <row r="1885" spans="5:5">
      <c r="E1885"/>
    </row>
    <row r="1886" spans="5:5">
      <c r="E1886"/>
    </row>
    <row r="1887" spans="5:5">
      <c r="E1887"/>
    </row>
    <row r="1888" spans="5:5">
      <c r="E1888"/>
    </row>
    <row r="1889" spans="5:5">
      <c r="E1889"/>
    </row>
    <row r="1890" spans="5:5">
      <c r="E1890"/>
    </row>
    <row r="1891" spans="5:5">
      <c r="E1891"/>
    </row>
    <row r="1892" spans="5:5">
      <c r="E1892"/>
    </row>
    <row r="1893" spans="5:5">
      <c r="E1893"/>
    </row>
    <row r="1894" spans="5:5">
      <c r="E1894"/>
    </row>
    <row r="1895" spans="5:5">
      <c r="E1895"/>
    </row>
    <row r="1896" spans="5:5">
      <c r="E1896"/>
    </row>
    <row r="1897" spans="5:5">
      <c r="E1897"/>
    </row>
    <row r="1898" spans="5:5">
      <c r="E1898"/>
    </row>
    <row r="1899" spans="5:5">
      <c r="E1899"/>
    </row>
    <row r="1900" spans="5:5">
      <c r="E1900"/>
    </row>
    <row r="1901" spans="5:5">
      <c r="E1901"/>
    </row>
    <row r="1902" spans="5:5">
      <c r="E1902"/>
    </row>
    <row r="1903" spans="5:5">
      <c r="E1903"/>
    </row>
    <row r="1904" spans="5:5">
      <c r="E1904"/>
    </row>
    <row r="1905" spans="5:5">
      <c r="E1905"/>
    </row>
    <row r="1906" spans="5:5">
      <c r="E1906"/>
    </row>
    <row r="1907" spans="5:5">
      <c r="E1907"/>
    </row>
    <row r="1908" spans="5:5">
      <c r="E1908"/>
    </row>
    <row r="1909" spans="5:5">
      <c r="E1909"/>
    </row>
    <row r="1910" spans="5:5">
      <c r="E1910"/>
    </row>
    <row r="1911" spans="5:5">
      <c r="E1911"/>
    </row>
    <row r="1912" spans="5:5">
      <c r="E1912"/>
    </row>
    <row r="1913" spans="5:5">
      <c r="E1913"/>
    </row>
    <row r="1914" spans="5:5">
      <c r="E1914"/>
    </row>
    <row r="1915" spans="5:5">
      <c r="E1915"/>
    </row>
    <row r="1916" spans="5:5">
      <c r="E1916"/>
    </row>
    <row r="1917" spans="5:5">
      <c r="E1917"/>
    </row>
    <row r="1918" spans="5:5">
      <c r="E1918"/>
    </row>
    <row r="1919" spans="5:5">
      <c r="E1919"/>
    </row>
    <row r="1920" spans="5:5">
      <c r="E1920"/>
    </row>
    <row r="1921" spans="5:5">
      <c r="E1921"/>
    </row>
    <row r="1922" spans="5:5">
      <c r="E1922"/>
    </row>
    <row r="1923" spans="5:5">
      <c r="E1923"/>
    </row>
    <row r="1924" spans="5:5">
      <c r="E1924"/>
    </row>
    <row r="1925" spans="5:5">
      <c r="E1925"/>
    </row>
    <row r="1926" spans="5:5">
      <c r="E1926"/>
    </row>
    <row r="1927" spans="5:5">
      <c r="E1927"/>
    </row>
    <row r="1928" spans="5:5">
      <c r="E1928"/>
    </row>
    <row r="1929" spans="5:5">
      <c r="E1929"/>
    </row>
    <row r="1930" spans="5:5">
      <c r="E1930"/>
    </row>
    <row r="1931" spans="5:5">
      <c r="E1931"/>
    </row>
    <row r="1932" spans="5:5">
      <c r="E1932"/>
    </row>
    <row r="1933" spans="5:5">
      <c r="E1933"/>
    </row>
    <row r="1934" spans="5:5">
      <c r="E1934"/>
    </row>
    <row r="1935" spans="5:5">
      <c r="E1935"/>
    </row>
    <row r="1936" spans="5:5">
      <c r="E1936"/>
    </row>
    <row r="1937" spans="5:5">
      <c r="E1937"/>
    </row>
    <row r="1938" spans="5:5">
      <c r="E1938"/>
    </row>
    <row r="1939" spans="5:5">
      <c r="E1939"/>
    </row>
    <row r="1940" spans="5:5">
      <c r="E1940"/>
    </row>
    <row r="1941" spans="5:5">
      <c r="E1941"/>
    </row>
    <row r="1942" spans="5:5">
      <c r="E1942"/>
    </row>
    <row r="1943" spans="5:5">
      <c r="E1943"/>
    </row>
    <row r="1944" spans="5:5">
      <c r="E1944"/>
    </row>
    <row r="1945" spans="5:5">
      <c r="E1945"/>
    </row>
    <row r="1946" spans="5:5">
      <c r="E1946"/>
    </row>
    <row r="1947" spans="5:5">
      <c r="E1947"/>
    </row>
    <row r="1948" spans="5:5">
      <c r="E1948"/>
    </row>
    <row r="1949" spans="5:5">
      <c r="E1949"/>
    </row>
    <row r="1950" spans="5:5">
      <c r="E1950"/>
    </row>
    <row r="1951" spans="5:5">
      <c r="E1951"/>
    </row>
    <row r="1952" spans="5:5">
      <c r="E1952"/>
    </row>
    <row r="1953" spans="5:5">
      <c r="E1953"/>
    </row>
    <row r="1954" spans="5:5">
      <c r="E1954"/>
    </row>
    <row r="1955" spans="5:5">
      <c r="E1955"/>
    </row>
    <row r="1956" spans="5:5">
      <c r="E1956"/>
    </row>
    <row r="1957" spans="5:5">
      <c r="E1957"/>
    </row>
    <row r="1958" spans="5:5">
      <c r="E1958"/>
    </row>
    <row r="1959" spans="5:5">
      <c r="E1959"/>
    </row>
    <row r="1960" spans="5:5">
      <c r="E1960"/>
    </row>
    <row r="1961" spans="5:5">
      <c r="E1961"/>
    </row>
    <row r="1962" spans="5:5">
      <c r="E1962"/>
    </row>
    <row r="1963" spans="5:5">
      <c r="E1963"/>
    </row>
    <row r="1964" spans="5:5">
      <c r="E1964"/>
    </row>
    <row r="1965" spans="5:5">
      <c r="E1965"/>
    </row>
    <row r="1966" spans="5:5">
      <c r="E1966"/>
    </row>
    <row r="1967" spans="5:5">
      <c r="E1967"/>
    </row>
    <row r="1968" spans="5:5">
      <c r="E1968"/>
    </row>
    <row r="1969" spans="5:5">
      <c r="E1969"/>
    </row>
    <row r="1970" spans="5:5">
      <c r="E1970"/>
    </row>
    <row r="1971" spans="5:5">
      <c r="E1971"/>
    </row>
    <row r="1972" spans="5:5">
      <c r="E1972"/>
    </row>
    <row r="1973" spans="5:5">
      <c r="E1973"/>
    </row>
    <row r="1974" spans="5:5">
      <c r="E1974"/>
    </row>
    <row r="1975" spans="5:5">
      <c r="E1975"/>
    </row>
    <row r="1976" spans="5:5">
      <c r="E1976"/>
    </row>
    <row r="1977" spans="5:5">
      <c r="E1977"/>
    </row>
    <row r="1978" spans="5:5">
      <c r="E1978"/>
    </row>
    <row r="1979" spans="5:5">
      <c r="E1979"/>
    </row>
    <row r="1980" spans="5:5">
      <c r="E1980"/>
    </row>
    <row r="1981" spans="5:5">
      <c r="E1981"/>
    </row>
    <row r="1982" spans="5:5">
      <c r="E1982"/>
    </row>
    <row r="1983" spans="5:5">
      <c r="E1983"/>
    </row>
    <row r="1984" spans="5:5">
      <c r="E1984"/>
    </row>
    <row r="1985" spans="5:5">
      <c r="E1985"/>
    </row>
    <row r="1986" spans="5:5">
      <c r="E1986"/>
    </row>
    <row r="1987" spans="5:5">
      <c r="E1987"/>
    </row>
    <row r="1988" spans="5:5">
      <c r="E1988"/>
    </row>
    <row r="1989" spans="5:5">
      <c r="E1989"/>
    </row>
    <row r="1990" spans="5:5">
      <c r="E1990"/>
    </row>
    <row r="1991" spans="5:5">
      <c r="E1991"/>
    </row>
    <row r="1992" spans="5:5">
      <c r="E1992"/>
    </row>
    <row r="1993" spans="5:5">
      <c r="E1993"/>
    </row>
    <row r="1994" spans="5:5">
      <c r="E1994"/>
    </row>
    <row r="1995" spans="5:5">
      <c r="E1995"/>
    </row>
    <row r="1996" spans="5:5">
      <c r="E1996"/>
    </row>
    <row r="1997" spans="5:5">
      <c r="E1997"/>
    </row>
    <row r="1998" spans="5:5">
      <c r="E1998"/>
    </row>
    <row r="1999" spans="5:5">
      <c r="E1999"/>
    </row>
    <row r="2000" spans="5:5">
      <c r="E2000"/>
    </row>
    <row r="2001" spans="5:5">
      <c r="E2001"/>
    </row>
    <row r="2002" spans="5:5">
      <c r="E2002"/>
    </row>
    <row r="2003" spans="5:5">
      <c r="E2003"/>
    </row>
    <row r="2004" spans="5:5">
      <c r="E2004"/>
    </row>
    <row r="2005" spans="5:5">
      <c r="E2005"/>
    </row>
    <row r="2006" spans="5:5">
      <c r="E2006"/>
    </row>
    <row r="2007" spans="5:5">
      <c r="E2007"/>
    </row>
    <row r="2008" spans="5:5">
      <c r="E2008"/>
    </row>
    <row r="2009" spans="5:5">
      <c r="E2009"/>
    </row>
    <row r="2010" spans="5:5">
      <c r="E2010"/>
    </row>
    <row r="2011" spans="5:5">
      <c r="E2011"/>
    </row>
    <row r="2012" spans="5:5">
      <c r="E2012"/>
    </row>
    <row r="2013" spans="5:5">
      <c r="E2013"/>
    </row>
    <row r="2014" spans="5:5">
      <c r="E2014"/>
    </row>
    <row r="2015" spans="5:5">
      <c r="E2015"/>
    </row>
    <row r="2016" spans="5:5">
      <c r="E2016"/>
    </row>
    <row r="2017" spans="5:5">
      <c r="E2017"/>
    </row>
    <row r="2018" spans="5:5">
      <c r="E2018"/>
    </row>
    <row r="2019" spans="5:5">
      <c r="E2019"/>
    </row>
    <row r="2020" spans="5:5">
      <c r="E2020"/>
    </row>
    <row r="2021" spans="5:5">
      <c r="E2021"/>
    </row>
    <row r="2022" spans="5:5">
      <c r="E2022"/>
    </row>
    <row r="2023" spans="5:5">
      <c r="E2023"/>
    </row>
    <row r="2024" spans="5:5">
      <c r="E2024"/>
    </row>
    <row r="2025" spans="5:5">
      <c r="E2025"/>
    </row>
    <row r="2026" spans="5:5">
      <c r="E2026"/>
    </row>
    <row r="2027" spans="5:5">
      <c r="E2027"/>
    </row>
    <row r="2028" spans="5:5">
      <c r="E2028"/>
    </row>
    <row r="2029" spans="5:5">
      <c r="E2029"/>
    </row>
    <row r="2030" spans="5:5">
      <c r="E2030"/>
    </row>
    <row r="2031" spans="5:5">
      <c r="E2031"/>
    </row>
    <row r="2032" spans="5:5">
      <c r="E2032"/>
    </row>
    <row r="2033" spans="5:5">
      <c r="E2033"/>
    </row>
    <row r="2034" spans="5:5">
      <c r="E2034"/>
    </row>
    <row r="2035" spans="5:5">
      <c r="E2035"/>
    </row>
    <row r="2036" spans="5:5">
      <c r="E2036"/>
    </row>
    <row r="2037" spans="5:5">
      <c r="E2037"/>
    </row>
    <row r="2038" spans="5:5">
      <c r="E2038"/>
    </row>
    <row r="2039" spans="5:5">
      <c r="E2039"/>
    </row>
    <row r="2040" spans="5:5">
      <c r="E2040"/>
    </row>
    <row r="2041" spans="5:5">
      <c r="E2041"/>
    </row>
    <row r="2042" spans="5:5">
      <c r="E2042"/>
    </row>
    <row r="2043" spans="5:5">
      <c r="E2043"/>
    </row>
    <row r="2044" spans="5:5">
      <c r="E2044"/>
    </row>
    <row r="2045" spans="5:5">
      <c r="E2045"/>
    </row>
    <row r="2046" spans="5:5">
      <c r="E2046"/>
    </row>
    <row r="2047" spans="5:5">
      <c r="E2047"/>
    </row>
    <row r="2048" spans="5:5">
      <c r="E2048"/>
    </row>
    <row r="2049" spans="5:5">
      <c r="E2049"/>
    </row>
    <row r="2050" spans="5:5">
      <c r="E2050"/>
    </row>
    <row r="2051" spans="5:5">
      <c r="E2051"/>
    </row>
    <row r="2052" spans="5:5">
      <c r="E2052"/>
    </row>
    <row r="2053" spans="5:5">
      <c r="E2053"/>
    </row>
    <row r="2054" spans="5:5">
      <c r="E2054"/>
    </row>
    <row r="2055" spans="5:5">
      <c r="E2055"/>
    </row>
    <row r="2056" spans="5:5">
      <c r="E2056"/>
    </row>
    <row r="2057" spans="5:5">
      <c r="E2057"/>
    </row>
    <row r="2058" spans="5:5">
      <c r="E2058"/>
    </row>
    <row r="2059" spans="5:5">
      <c r="E2059"/>
    </row>
    <row r="2060" spans="5:5">
      <c r="E2060"/>
    </row>
    <row r="2061" spans="5:5">
      <c r="E2061"/>
    </row>
    <row r="2062" spans="5:5">
      <c r="E2062"/>
    </row>
    <row r="2063" spans="5:5">
      <c r="E2063"/>
    </row>
    <row r="2064" spans="5:5">
      <c r="E2064"/>
    </row>
    <row r="2065" spans="5:5">
      <c r="E2065"/>
    </row>
    <row r="2066" spans="5:5">
      <c r="E2066"/>
    </row>
    <row r="2067" spans="5:5">
      <c r="E2067"/>
    </row>
    <row r="2068" spans="5:5">
      <c r="E2068"/>
    </row>
    <row r="2069" spans="5:5">
      <c r="E2069"/>
    </row>
    <row r="2070" spans="5:5">
      <c r="E2070"/>
    </row>
    <row r="2071" spans="5:5">
      <c r="E2071"/>
    </row>
    <row r="2072" spans="5:5">
      <c r="E2072"/>
    </row>
    <row r="2073" spans="5:5">
      <c r="E2073"/>
    </row>
    <row r="2074" spans="5:5">
      <c r="E2074"/>
    </row>
    <row r="2075" spans="5:5">
      <c r="E2075"/>
    </row>
    <row r="2076" spans="5:5">
      <c r="E2076"/>
    </row>
    <row r="2077" spans="5:5">
      <c r="E2077"/>
    </row>
    <row r="2078" spans="5:5">
      <c r="E2078"/>
    </row>
    <row r="2079" spans="5:5">
      <c r="E2079"/>
    </row>
    <row r="2080" spans="5:5">
      <c r="E2080"/>
    </row>
    <row r="2081" spans="5:5">
      <c r="E2081"/>
    </row>
    <row r="2082" spans="5:5">
      <c r="E2082"/>
    </row>
    <row r="2083" spans="5:5">
      <c r="E2083"/>
    </row>
    <row r="2084" spans="5:5">
      <c r="E2084"/>
    </row>
    <row r="2085" spans="5:5">
      <c r="E2085"/>
    </row>
    <row r="2086" spans="5:5">
      <c r="E2086"/>
    </row>
    <row r="2087" spans="5:5">
      <c r="E2087"/>
    </row>
    <row r="2088" spans="5:5">
      <c r="E2088"/>
    </row>
    <row r="2089" spans="5:5">
      <c r="E2089"/>
    </row>
    <row r="2090" spans="5:5">
      <c r="E2090"/>
    </row>
    <row r="2091" spans="5:5">
      <c r="E2091"/>
    </row>
    <row r="2092" spans="5:5">
      <c r="E2092"/>
    </row>
    <row r="2093" spans="5:5">
      <c r="E2093"/>
    </row>
    <row r="2094" spans="5:5">
      <c r="E2094"/>
    </row>
    <row r="2095" spans="5:5">
      <c r="E2095"/>
    </row>
    <row r="2096" spans="5:5">
      <c r="E2096"/>
    </row>
    <row r="2097" spans="5:5">
      <c r="E2097"/>
    </row>
    <row r="2098" spans="5:5">
      <c r="E2098"/>
    </row>
    <row r="2099" spans="5:5">
      <c r="E2099"/>
    </row>
    <row r="2100" spans="5:5">
      <c r="E2100"/>
    </row>
    <row r="2101" spans="5:5">
      <c r="E2101"/>
    </row>
    <row r="2102" spans="5:5">
      <c r="E2102"/>
    </row>
    <row r="2103" spans="5:5">
      <c r="E2103"/>
    </row>
    <row r="2104" spans="5:5">
      <c r="E2104"/>
    </row>
    <row r="2105" spans="5:5">
      <c r="E2105"/>
    </row>
    <row r="2106" spans="5:5">
      <c r="E2106"/>
    </row>
    <row r="2107" spans="5:5">
      <c r="E2107"/>
    </row>
    <row r="2108" spans="5:5">
      <c r="E2108"/>
    </row>
    <row r="2109" spans="5:5">
      <c r="E2109"/>
    </row>
    <row r="2110" spans="5:5">
      <c r="E2110"/>
    </row>
    <row r="2111" spans="5:5">
      <c r="E2111"/>
    </row>
    <row r="2112" spans="5:5">
      <c r="E2112"/>
    </row>
    <row r="2113" spans="5:5">
      <c r="E2113"/>
    </row>
    <row r="2114" spans="5:5">
      <c r="E2114"/>
    </row>
    <row r="2115" spans="5:5">
      <c r="E2115"/>
    </row>
    <row r="2116" spans="5:5">
      <c r="E2116"/>
    </row>
    <row r="2117" spans="5:5">
      <c r="E2117"/>
    </row>
    <row r="2118" spans="5:5">
      <c r="E2118"/>
    </row>
    <row r="2119" spans="5:5">
      <c r="E2119"/>
    </row>
    <row r="2120" spans="5:5">
      <c r="E2120"/>
    </row>
    <row r="2121" spans="5:5">
      <c r="E2121"/>
    </row>
    <row r="2122" spans="5:5">
      <c r="E2122"/>
    </row>
    <row r="2123" spans="5:5">
      <c r="E2123"/>
    </row>
    <row r="2124" spans="5:5">
      <c r="E2124"/>
    </row>
    <row r="2125" spans="5:5">
      <c r="E2125"/>
    </row>
    <row r="2126" spans="5:5">
      <c r="E2126"/>
    </row>
    <row r="2127" spans="5:5">
      <c r="E2127"/>
    </row>
    <row r="2128" spans="5:5">
      <c r="E2128"/>
    </row>
    <row r="2129" spans="5:5">
      <c r="E2129"/>
    </row>
    <row r="2130" spans="5:5">
      <c r="E2130"/>
    </row>
    <row r="2131" spans="5:5">
      <c r="E2131"/>
    </row>
    <row r="2132" spans="5:5">
      <c r="E2132"/>
    </row>
    <row r="2133" spans="5:5">
      <c r="E2133"/>
    </row>
    <row r="2134" spans="5:5">
      <c r="E2134"/>
    </row>
    <row r="2135" spans="5:5">
      <c r="E2135"/>
    </row>
    <row r="2136" spans="5:5">
      <c r="E2136"/>
    </row>
    <row r="2137" spans="5:5">
      <c r="E2137"/>
    </row>
    <row r="2138" spans="5:5">
      <c r="E2138"/>
    </row>
    <row r="2139" spans="5:5">
      <c r="E2139"/>
    </row>
    <row r="2140" spans="5:5">
      <c r="E2140"/>
    </row>
    <row r="2141" spans="5:5">
      <c r="E2141"/>
    </row>
    <row r="2142" spans="5:5">
      <c r="E2142"/>
    </row>
    <row r="2143" spans="5:5">
      <c r="E2143"/>
    </row>
    <row r="2144" spans="5:5">
      <c r="E2144"/>
    </row>
    <row r="2145" spans="5:5">
      <c r="E2145"/>
    </row>
    <row r="2146" spans="5:5">
      <c r="E2146"/>
    </row>
    <row r="2147" spans="5:5">
      <c r="E2147"/>
    </row>
    <row r="2148" spans="5:5">
      <c r="E2148"/>
    </row>
    <row r="2149" spans="5:5">
      <c r="E2149"/>
    </row>
    <row r="2150" spans="5:5">
      <c r="E2150"/>
    </row>
    <row r="2151" spans="5:5">
      <c r="E2151"/>
    </row>
    <row r="2152" spans="5:5">
      <c r="E2152"/>
    </row>
    <row r="2153" spans="5:5">
      <c r="E2153"/>
    </row>
    <row r="2154" spans="5:5">
      <c r="E2154"/>
    </row>
    <row r="2155" spans="5:5">
      <c r="E2155"/>
    </row>
    <row r="2156" spans="5:5">
      <c r="E2156"/>
    </row>
    <row r="2157" spans="5:5">
      <c r="E2157"/>
    </row>
    <row r="2158" spans="5:5">
      <c r="E2158"/>
    </row>
    <row r="2159" spans="5:5">
      <c r="E2159"/>
    </row>
    <row r="2160" spans="5:5">
      <c r="E2160"/>
    </row>
    <row r="2161" spans="5:5">
      <c r="E2161"/>
    </row>
    <row r="2162" spans="5:5">
      <c r="E2162"/>
    </row>
    <row r="2163" spans="5:5">
      <c r="E2163"/>
    </row>
    <row r="2164" spans="5:5">
      <c r="E2164"/>
    </row>
    <row r="2165" spans="5:5">
      <c r="E2165"/>
    </row>
    <row r="2166" spans="5:5">
      <c r="E2166"/>
    </row>
    <row r="2167" spans="5:5">
      <c r="E2167"/>
    </row>
    <row r="2168" spans="5:5">
      <c r="E2168"/>
    </row>
    <row r="2169" spans="5:5">
      <c r="E2169"/>
    </row>
    <row r="2170" spans="5:5">
      <c r="E2170"/>
    </row>
    <row r="2171" spans="5:5">
      <c r="E2171"/>
    </row>
    <row r="2172" spans="5:5">
      <c r="E2172"/>
    </row>
    <row r="2173" spans="5:5">
      <c r="E2173"/>
    </row>
    <row r="2174" spans="5:5">
      <c r="E2174"/>
    </row>
    <row r="2175" spans="5:5">
      <c r="E2175"/>
    </row>
    <row r="2176" spans="5:5">
      <c r="E2176"/>
    </row>
    <row r="2177" spans="5:5">
      <c r="E2177"/>
    </row>
    <row r="2178" spans="5:5">
      <c r="E2178"/>
    </row>
    <row r="2179" spans="5:5">
      <c r="E2179"/>
    </row>
    <row r="2180" spans="5:5">
      <c r="E2180"/>
    </row>
    <row r="2181" spans="5:5">
      <c r="E2181"/>
    </row>
    <row r="2182" spans="5:5">
      <c r="E2182"/>
    </row>
    <row r="2183" spans="5:5">
      <c r="E2183"/>
    </row>
    <row r="2184" spans="5:5">
      <c r="E2184"/>
    </row>
    <row r="2185" spans="5:5">
      <c r="E2185"/>
    </row>
    <row r="2186" spans="5:5">
      <c r="E2186"/>
    </row>
    <row r="2187" spans="5:5">
      <c r="E2187"/>
    </row>
    <row r="2188" spans="5:5">
      <c r="E2188"/>
    </row>
    <row r="2189" spans="5:5">
      <c r="E2189"/>
    </row>
    <row r="2190" spans="5:5">
      <c r="E2190"/>
    </row>
    <row r="2191" spans="5:5">
      <c r="E2191"/>
    </row>
    <row r="2192" spans="5:5">
      <c r="E2192"/>
    </row>
    <row r="2193" spans="5:5">
      <c r="E2193"/>
    </row>
    <row r="2194" spans="5:5">
      <c r="E2194"/>
    </row>
    <row r="2195" spans="5:5">
      <c r="E2195"/>
    </row>
    <row r="2196" spans="5:5">
      <c r="E2196"/>
    </row>
    <row r="2197" spans="5:5">
      <c r="E2197"/>
    </row>
    <row r="2198" spans="5:5">
      <c r="E2198"/>
    </row>
    <row r="2199" spans="5:5">
      <c r="E2199"/>
    </row>
    <row r="2200" spans="5:5">
      <c r="E2200"/>
    </row>
    <row r="2201" spans="5:5">
      <c r="E2201"/>
    </row>
    <row r="2202" spans="5:5">
      <c r="E2202"/>
    </row>
    <row r="2203" spans="5:5">
      <c r="E2203"/>
    </row>
    <row r="2204" spans="5:5">
      <c r="E2204"/>
    </row>
    <row r="2205" spans="5:5">
      <c r="E2205"/>
    </row>
    <row r="2206" spans="5:5">
      <c r="E2206"/>
    </row>
    <row r="2207" spans="5:5">
      <c r="E2207"/>
    </row>
    <row r="2208" spans="5:5">
      <c r="E2208"/>
    </row>
    <row r="2209" spans="5:5">
      <c r="E2209"/>
    </row>
    <row r="2210" spans="5:5">
      <c r="E2210"/>
    </row>
    <row r="2211" spans="5:5">
      <c r="E2211"/>
    </row>
    <row r="2212" spans="5:5">
      <c r="E2212"/>
    </row>
    <row r="2213" spans="5:5">
      <c r="E2213"/>
    </row>
    <row r="2214" spans="5:5">
      <c r="E2214"/>
    </row>
    <row r="2215" spans="5:5">
      <c r="E2215"/>
    </row>
    <row r="2216" spans="5:5">
      <c r="E2216"/>
    </row>
    <row r="2217" spans="5:5">
      <c r="E2217"/>
    </row>
    <row r="2218" spans="5:5">
      <c r="E2218"/>
    </row>
    <row r="2219" spans="5:5">
      <c r="E2219"/>
    </row>
    <row r="2220" spans="5:5">
      <c r="E2220"/>
    </row>
    <row r="2221" spans="5:5">
      <c r="E2221"/>
    </row>
    <row r="2222" spans="5:5">
      <c r="E2222"/>
    </row>
    <row r="2223" spans="5:5">
      <c r="E2223"/>
    </row>
    <row r="2224" spans="5:5">
      <c r="E2224"/>
    </row>
    <row r="2225" spans="5:5">
      <c r="E2225"/>
    </row>
    <row r="2226" spans="5:5">
      <c r="E2226"/>
    </row>
    <row r="2227" spans="5:5">
      <c r="E2227"/>
    </row>
    <row r="2228" spans="5:5">
      <c r="E2228"/>
    </row>
    <row r="2229" spans="5:5">
      <c r="E2229"/>
    </row>
    <row r="2230" spans="5:5">
      <c r="E2230"/>
    </row>
    <row r="2231" spans="5:5">
      <c r="E2231"/>
    </row>
    <row r="2232" spans="5:5">
      <c r="E2232"/>
    </row>
    <row r="2233" spans="5:5">
      <c r="E2233"/>
    </row>
    <row r="2234" spans="5:5">
      <c r="E2234"/>
    </row>
    <row r="2235" spans="5:5">
      <c r="E2235"/>
    </row>
    <row r="2236" spans="5:5">
      <c r="E2236"/>
    </row>
    <row r="2237" spans="5:5">
      <c r="E2237"/>
    </row>
    <row r="2238" spans="5:5">
      <c r="E2238"/>
    </row>
    <row r="2239" spans="5:5">
      <c r="E2239"/>
    </row>
    <row r="2240" spans="5:5">
      <c r="E2240"/>
    </row>
    <row r="2241" spans="5:5">
      <c r="E2241"/>
    </row>
    <row r="2242" spans="5:5">
      <c r="E2242"/>
    </row>
    <row r="2243" spans="5:5">
      <c r="E2243"/>
    </row>
    <row r="2244" spans="5:5">
      <c r="E2244"/>
    </row>
    <row r="2245" spans="5:5">
      <c r="E2245"/>
    </row>
    <row r="2246" spans="5:5">
      <c r="E2246"/>
    </row>
    <row r="2247" spans="5:5">
      <c r="E2247"/>
    </row>
    <row r="2248" spans="5:5">
      <c r="E2248"/>
    </row>
    <row r="2249" spans="5:5">
      <c r="E2249"/>
    </row>
    <row r="2250" spans="5:5">
      <c r="E2250"/>
    </row>
    <row r="2251" spans="5:5">
      <c r="E2251"/>
    </row>
    <row r="2252" spans="5:5">
      <c r="E2252"/>
    </row>
    <row r="2253" spans="5:5">
      <c r="E2253"/>
    </row>
    <row r="2254" spans="5:5">
      <c r="E2254"/>
    </row>
    <row r="2255" spans="5:5">
      <c r="E2255"/>
    </row>
    <row r="2256" spans="5:5">
      <c r="E2256"/>
    </row>
    <row r="2257" spans="5:5">
      <c r="E2257"/>
    </row>
    <row r="2258" spans="5:5">
      <c r="E2258"/>
    </row>
    <row r="2259" spans="5:5">
      <c r="E2259"/>
    </row>
    <row r="2260" spans="5:5">
      <c r="E2260"/>
    </row>
    <row r="2261" spans="5:5">
      <c r="E2261"/>
    </row>
    <row r="2262" spans="5:5">
      <c r="E2262"/>
    </row>
    <row r="2263" spans="5:5">
      <c r="E2263"/>
    </row>
    <row r="2264" spans="5:5">
      <c r="E2264"/>
    </row>
    <row r="2265" spans="5:5">
      <c r="E2265"/>
    </row>
    <row r="2266" spans="5:5">
      <c r="E2266"/>
    </row>
    <row r="2267" spans="5:5">
      <c r="E2267"/>
    </row>
    <row r="2268" spans="5:5">
      <c r="E2268"/>
    </row>
    <row r="2269" spans="5:5">
      <c r="E2269"/>
    </row>
    <row r="2270" spans="5:5">
      <c r="E2270"/>
    </row>
    <row r="2271" spans="5:5">
      <c r="E2271"/>
    </row>
    <row r="2272" spans="5:5">
      <c r="E2272"/>
    </row>
    <row r="2273" spans="5:5">
      <c r="E2273"/>
    </row>
    <row r="2274" spans="5:5">
      <c r="E2274"/>
    </row>
    <row r="2275" spans="5:5">
      <c r="E2275"/>
    </row>
    <row r="2276" spans="5:5">
      <c r="E2276"/>
    </row>
    <row r="2277" spans="5:5">
      <c r="E2277"/>
    </row>
    <row r="2278" spans="5:5">
      <c r="E2278"/>
    </row>
    <row r="2279" spans="5:5">
      <c r="E2279"/>
    </row>
    <row r="2280" spans="5:5">
      <c r="E2280"/>
    </row>
    <row r="2281" spans="5:5">
      <c r="E2281"/>
    </row>
    <row r="2282" spans="5:5">
      <c r="E2282"/>
    </row>
    <row r="2283" spans="5:5">
      <c r="E2283"/>
    </row>
    <row r="2284" spans="5:5">
      <c r="E2284"/>
    </row>
    <row r="2285" spans="5:5">
      <c r="E2285"/>
    </row>
    <row r="2286" spans="5:5">
      <c r="E2286"/>
    </row>
    <row r="2287" spans="5:5">
      <c r="E2287"/>
    </row>
    <row r="2288" spans="5:5">
      <c r="E2288"/>
    </row>
    <row r="2289" spans="5:5">
      <c r="E2289"/>
    </row>
    <row r="2290" spans="5:5">
      <c r="E2290"/>
    </row>
    <row r="2291" spans="5:5">
      <c r="E2291"/>
    </row>
    <row r="2292" spans="5:5">
      <c r="E2292"/>
    </row>
    <row r="2293" spans="5:5">
      <c r="E2293"/>
    </row>
    <row r="2294" spans="5:5">
      <c r="E2294"/>
    </row>
    <row r="2295" spans="5:5">
      <c r="E2295"/>
    </row>
    <row r="2296" spans="5:5">
      <c r="E2296"/>
    </row>
    <row r="2297" spans="5:5">
      <c r="E2297"/>
    </row>
    <row r="2298" spans="5:5">
      <c r="E2298"/>
    </row>
    <row r="2299" spans="5:5">
      <c r="E2299"/>
    </row>
    <row r="2300" spans="5:5">
      <c r="E2300"/>
    </row>
    <row r="2301" spans="5:5">
      <c r="E2301"/>
    </row>
    <row r="2302" spans="5:5">
      <c r="E2302"/>
    </row>
    <row r="2303" spans="5:5">
      <c r="E2303"/>
    </row>
    <row r="2304" spans="5:5">
      <c r="E2304"/>
    </row>
    <row r="2305" spans="5:5">
      <c r="E2305"/>
    </row>
    <row r="2306" spans="5:5">
      <c r="E2306"/>
    </row>
    <row r="2307" spans="5:5">
      <c r="E2307"/>
    </row>
    <row r="2308" spans="5:5">
      <c r="E2308"/>
    </row>
    <row r="2309" spans="5:5">
      <c r="E2309"/>
    </row>
    <row r="2310" spans="5:5">
      <c r="E2310"/>
    </row>
    <row r="2311" spans="5:5">
      <c r="E2311"/>
    </row>
    <row r="2312" spans="5:5">
      <c r="E2312"/>
    </row>
    <row r="2313" spans="5:5">
      <c r="E2313"/>
    </row>
    <row r="2314" spans="5:5">
      <c r="E2314"/>
    </row>
    <row r="2315" spans="5:5">
      <c r="E2315"/>
    </row>
    <row r="2316" spans="5:5">
      <c r="E2316"/>
    </row>
    <row r="2317" spans="5:5">
      <c r="E2317"/>
    </row>
    <row r="2318" spans="5:5">
      <c r="E2318"/>
    </row>
    <row r="2319" spans="5:5">
      <c r="E2319"/>
    </row>
    <row r="2320" spans="5:5">
      <c r="E2320"/>
    </row>
    <row r="2321" spans="5:5">
      <c r="E2321"/>
    </row>
    <row r="2322" spans="5:5">
      <c r="E2322"/>
    </row>
    <row r="2323" spans="5:5">
      <c r="E2323"/>
    </row>
    <row r="2324" spans="5:5">
      <c r="E2324"/>
    </row>
    <row r="2325" spans="5:5">
      <c r="E2325"/>
    </row>
    <row r="2326" spans="5:5">
      <c r="E2326"/>
    </row>
    <row r="2327" spans="5:5">
      <c r="E2327"/>
    </row>
    <row r="2328" spans="5:5">
      <c r="E2328"/>
    </row>
    <row r="2329" spans="5:5">
      <c r="E2329"/>
    </row>
    <row r="2330" spans="5:5">
      <c r="E2330"/>
    </row>
    <row r="2331" spans="5:5">
      <c r="E2331"/>
    </row>
    <row r="2332" spans="5:5">
      <c r="E2332"/>
    </row>
    <row r="2333" spans="5:5">
      <c r="E2333"/>
    </row>
    <row r="2334" spans="5:5">
      <c r="E2334"/>
    </row>
    <row r="2335" spans="5:5">
      <c r="E2335"/>
    </row>
    <row r="2336" spans="5:5">
      <c r="E2336"/>
    </row>
    <row r="2337" spans="5:5">
      <c r="E2337"/>
    </row>
    <row r="2338" spans="5:5">
      <c r="E2338"/>
    </row>
    <row r="2339" spans="5:5">
      <c r="E2339"/>
    </row>
    <row r="2340" spans="5:5">
      <c r="E2340"/>
    </row>
    <row r="2341" spans="5:5">
      <c r="E2341"/>
    </row>
    <row r="2342" spans="5:5">
      <c r="E2342"/>
    </row>
    <row r="2343" spans="5:5">
      <c r="E2343"/>
    </row>
    <row r="2344" spans="5:5">
      <c r="E2344"/>
    </row>
    <row r="2345" spans="5:5">
      <c r="E2345"/>
    </row>
    <row r="2346" spans="5:5">
      <c r="E2346"/>
    </row>
    <row r="2347" spans="5:5">
      <c r="E2347"/>
    </row>
    <row r="2348" spans="5:5">
      <c r="E2348"/>
    </row>
    <row r="2349" spans="5:5">
      <c r="E2349"/>
    </row>
    <row r="2350" spans="5:5">
      <c r="E2350"/>
    </row>
    <row r="2351" spans="5:5">
      <c r="E2351"/>
    </row>
    <row r="2352" spans="5:5">
      <c r="E2352"/>
    </row>
    <row r="2353" spans="5:5">
      <c r="E2353"/>
    </row>
    <row r="2354" spans="5:5">
      <c r="E2354"/>
    </row>
    <row r="2355" spans="5:5">
      <c r="E2355"/>
    </row>
    <row r="2356" spans="5:5">
      <c r="E2356"/>
    </row>
    <row r="2357" spans="5:5">
      <c r="E2357"/>
    </row>
    <row r="2358" spans="5:5">
      <c r="E2358"/>
    </row>
    <row r="2359" spans="5:5">
      <c r="E2359"/>
    </row>
    <row r="2360" spans="5:5">
      <c r="E2360"/>
    </row>
    <row r="2361" spans="5:5">
      <c r="E2361"/>
    </row>
    <row r="2362" spans="5:5">
      <c r="E2362"/>
    </row>
    <row r="2363" spans="5:5">
      <c r="E2363"/>
    </row>
    <row r="2364" spans="5:5">
      <c r="E2364"/>
    </row>
    <row r="2365" spans="5:5">
      <c r="E2365"/>
    </row>
    <row r="2366" spans="5:5">
      <c r="E2366"/>
    </row>
    <row r="2367" spans="5:5">
      <c r="E2367"/>
    </row>
    <row r="2368" spans="5:5">
      <c r="E2368"/>
    </row>
    <row r="2369" spans="5:5">
      <c r="E2369"/>
    </row>
    <row r="2370" spans="5:5">
      <c r="E2370"/>
    </row>
    <row r="2371" spans="5:5">
      <c r="E2371"/>
    </row>
    <row r="2372" spans="5:5">
      <c r="E2372"/>
    </row>
    <row r="2373" spans="5:5">
      <c r="E2373"/>
    </row>
    <row r="2374" spans="5:5">
      <c r="E2374"/>
    </row>
    <row r="2375" spans="5:5">
      <c r="E2375"/>
    </row>
    <row r="2376" spans="5:5">
      <c r="E2376"/>
    </row>
    <row r="2377" spans="5:5">
      <c r="E2377"/>
    </row>
    <row r="2378" spans="5:5">
      <c r="E2378"/>
    </row>
    <row r="2379" spans="5:5">
      <c r="E2379"/>
    </row>
    <row r="2380" spans="5:5">
      <c r="E2380"/>
    </row>
    <row r="2381" spans="5:5">
      <c r="E2381"/>
    </row>
    <row r="2382" spans="5:5">
      <c r="E2382"/>
    </row>
    <row r="2383" spans="5:5">
      <c r="E2383"/>
    </row>
    <row r="2384" spans="5:5">
      <c r="E2384"/>
    </row>
    <row r="2385" spans="5:5">
      <c r="E2385"/>
    </row>
    <row r="2386" spans="5:5">
      <c r="E2386"/>
    </row>
    <row r="2387" spans="5:5">
      <c r="E2387"/>
    </row>
    <row r="2388" spans="5:5">
      <c r="E2388"/>
    </row>
    <row r="2389" spans="5:5">
      <c r="E2389"/>
    </row>
    <row r="2390" spans="5:5">
      <c r="E2390"/>
    </row>
    <row r="2391" spans="5:5">
      <c r="E2391"/>
    </row>
    <row r="2392" spans="5:5">
      <c r="E2392"/>
    </row>
    <row r="2393" spans="5:5">
      <c r="E2393"/>
    </row>
    <row r="2394" spans="5:5">
      <c r="E2394"/>
    </row>
    <row r="2395" spans="5:5">
      <c r="E2395"/>
    </row>
    <row r="2396" spans="5:5">
      <c r="E2396"/>
    </row>
    <row r="2397" spans="5:5">
      <c r="E2397"/>
    </row>
    <row r="2398" spans="5:5">
      <c r="E2398"/>
    </row>
    <row r="2399" spans="5:5">
      <c r="E2399"/>
    </row>
    <row r="2400" spans="5:5">
      <c r="E2400"/>
    </row>
    <row r="2401" spans="5:5">
      <c r="E2401"/>
    </row>
    <row r="2402" spans="5:5">
      <c r="E2402"/>
    </row>
    <row r="2403" spans="5:5">
      <c r="E2403"/>
    </row>
    <row r="2404" spans="5:5">
      <c r="E2404"/>
    </row>
    <row r="2405" spans="5:5">
      <c r="E2405"/>
    </row>
    <row r="2406" spans="5:5">
      <c r="E2406"/>
    </row>
    <row r="2407" spans="5:5">
      <c r="E2407"/>
    </row>
    <row r="2408" spans="5:5">
      <c r="E2408"/>
    </row>
    <row r="2409" spans="5:5">
      <c r="E2409"/>
    </row>
    <row r="2410" spans="5:5">
      <c r="E2410"/>
    </row>
    <row r="2411" spans="5:5">
      <c r="E2411"/>
    </row>
    <row r="2412" spans="5:5">
      <c r="E2412"/>
    </row>
    <row r="2413" spans="5:5">
      <c r="E2413"/>
    </row>
    <row r="2414" spans="5:5">
      <c r="E2414"/>
    </row>
    <row r="2415" spans="5:5">
      <c r="E2415"/>
    </row>
    <row r="2416" spans="5:5">
      <c r="E2416"/>
    </row>
    <row r="2417" spans="5:5">
      <c r="E2417"/>
    </row>
    <row r="2418" spans="5:5">
      <c r="E2418"/>
    </row>
    <row r="2419" spans="5:5">
      <c r="E2419"/>
    </row>
    <row r="2420" spans="5:5">
      <c r="E2420"/>
    </row>
    <row r="2421" spans="5:5">
      <c r="E2421"/>
    </row>
    <row r="2422" spans="5:5">
      <c r="E2422"/>
    </row>
    <row r="2423" spans="5:5">
      <c r="E2423"/>
    </row>
    <row r="2424" spans="5:5">
      <c r="E2424"/>
    </row>
    <row r="2425" spans="5:5">
      <c r="E2425"/>
    </row>
    <row r="2426" spans="5:5">
      <c r="E2426"/>
    </row>
    <row r="2427" spans="5:5">
      <c r="E2427"/>
    </row>
    <row r="2428" spans="5:5">
      <c r="E2428"/>
    </row>
    <row r="2429" spans="5:5">
      <c r="E2429"/>
    </row>
    <row r="2430" spans="5:5">
      <c r="E2430"/>
    </row>
    <row r="2431" spans="5:5">
      <c r="E2431"/>
    </row>
    <row r="2432" spans="5:5">
      <c r="E2432"/>
    </row>
    <row r="2433" spans="5:5">
      <c r="E2433"/>
    </row>
    <row r="2434" spans="5:5">
      <c r="E2434"/>
    </row>
    <row r="2435" spans="5:5">
      <c r="E2435"/>
    </row>
    <row r="2436" spans="5:5">
      <c r="E2436"/>
    </row>
    <row r="2437" spans="5:5">
      <c r="E2437"/>
    </row>
    <row r="2438" spans="5:5">
      <c r="E2438"/>
    </row>
    <row r="2439" spans="5:5">
      <c r="E2439"/>
    </row>
    <row r="2440" spans="5:5">
      <c r="E2440"/>
    </row>
    <row r="2441" spans="5:5">
      <c r="E2441"/>
    </row>
    <row r="2442" spans="5:5">
      <c r="E2442"/>
    </row>
    <row r="2443" spans="5:5">
      <c r="E2443"/>
    </row>
    <row r="2444" spans="5:5">
      <c r="E2444"/>
    </row>
    <row r="2445" spans="5:5">
      <c r="E2445"/>
    </row>
    <row r="2446" spans="5:5">
      <c r="E2446"/>
    </row>
    <row r="2447" spans="5:5">
      <c r="E2447"/>
    </row>
    <row r="2448" spans="5:5">
      <c r="E2448"/>
    </row>
    <row r="2449" spans="5:5">
      <c r="E2449"/>
    </row>
    <row r="2450" spans="5:5">
      <c r="E2450"/>
    </row>
    <row r="2451" spans="5:5">
      <c r="E2451"/>
    </row>
    <row r="2452" spans="5:5">
      <c r="E2452"/>
    </row>
    <row r="2453" spans="5:5">
      <c r="E2453"/>
    </row>
    <row r="2454" spans="5:5">
      <c r="E2454"/>
    </row>
    <row r="2455" spans="5:5">
      <c r="E2455"/>
    </row>
    <row r="2456" spans="5:5">
      <c r="E2456"/>
    </row>
    <row r="2457" spans="5:5">
      <c r="E2457"/>
    </row>
    <row r="2458" spans="5:5">
      <c r="E2458"/>
    </row>
    <row r="2459" spans="5:5">
      <c r="E2459"/>
    </row>
    <row r="2460" spans="5:5">
      <c r="E2460"/>
    </row>
    <row r="2461" spans="5:5">
      <c r="E2461"/>
    </row>
    <row r="2462" spans="5:5">
      <c r="E2462"/>
    </row>
    <row r="2463" spans="5:5">
      <c r="E2463"/>
    </row>
    <row r="2464" spans="5:5">
      <c r="E2464"/>
    </row>
    <row r="2465" spans="5:5">
      <c r="E2465"/>
    </row>
    <row r="2466" spans="5:5">
      <c r="E2466"/>
    </row>
    <row r="2467" spans="5:5">
      <c r="E2467"/>
    </row>
    <row r="2468" spans="5:5">
      <c r="E2468"/>
    </row>
    <row r="2469" spans="5:5">
      <c r="E2469"/>
    </row>
    <row r="2470" spans="5:5">
      <c r="E2470"/>
    </row>
    <row r="2471" spans="5:5">
      <c r="E2471"/>
    </row>
    <row r="2472" spans="5:5">
      <c r="E2472"/>
    </row>
    <row r="2473" spans="5:5">
      <c r="E2473"/>
    </row>
    <row r="2474" spans="5:5">
      <c r="E2474"/>
    </row>
    <row r="2475" spans="5:5">
      <c r="E2475"/>
    </row>
    <row r="2476" spans="5:5">
      <c r="E2476"/>
    </row>
    <row r="2477" spans="5:5">
      <c r="E2477"/>
    </row>
    <row r="2478" spans="5:5">
      <c r="E2478"/>
    </row>
    <row r="2479" spans="5:5">
      <c r="E2479"/>
    </row>
    <row r="2480" spans="5:5">
      <c r="E2480"/>
    </row>
    <row r="2481" spans="5:5">
      <c r="E2481"/>
    </row>
    <row r="2482" spans="5:5">
      <c r="E2482"/>
    </row>
    <row r="2483" spans="5:5">
      <c r="E2483"/>
    </row>
    <row r="2484" spans="5:5">
      <c r="E2484"/>
    </row>
    <row r="2485" spans="5:5">
      <c r="E2485"/>
    </row>
    <row r="2486" spans="5:5">
      <c r="E2486"/>
    </row>
    <row r="2487" spans="5:5">
      <c r="E2487"/>
    </row>
    <row r="2488" spans="5:5">
      <c r="E2488"/>
    </row>
    <row r="2489" spans="5:5">
      <c r="E2489"/>
    </row>
    <row r="2490" spans="5:5">
      <c r="E2490"/>
    </row>
    <row r="2491" spans="5:5">
      <c r="E2491"/>
    </row>
    <row r="2492" spans="5:5">
      <c r="E2492"/>
    </row>
    <row r="2493" spans="5:5">
      <c r="E2493"/>
    </row>
    <row r="2494" spans="5:5">
      <c r="E2494"/>
    </row>
    <row r="2495" spans="5:5">
      <c r="E2495"/>
    </row>
    <row r="2496" spans="5:5">
      <c r="E2496"/>
    </row>
    <row r="2497" spans="5:5">
      <c r="E2497"/>
    </row>
    <row r="2498" spans="5:5">
      <c r="E2498"/>
    </row>
    <row r="2499" spans="5:5">
      <c r="E2499"/>
    </row>
    <row r="2500" spans="5:5">
      <c r="E2500"/>
    </row>
    <row r="2501" spans="5:5">
      <c r="E2501"/>
    </row>
    <row r="2502" spans="5:5">
      <c r="E2502"/>
    </row>
    <row r="2503" spans="5:5">
      <c r="E2503"/>
    </row>
    <row r="2504" spans="5:5">
      <c r="E2504"/>
    </row>
    <row r="2505" spans="5:5">
      <c r="E2505"/>
    </row>
    <row r="2506" spans="5:5">
      <c r="E2506"/>
    </row>
    <row r="2507" spans="5:5">
      <c r="E2507"/>
    </row>
    <row r="2508" spans="5:5">
      <c r="E2508"/>
    </row>
    <row r="2509" spans="5:5">
      <c r="E2509"/>
    </row>
    <row r="2510" spans="5:5">
      <c r="E2510"/>
    </row>
    <row r="2511" spans="5:5">
      <c r="E2511"/>
    </row>
    <row r="2512" spans="5:5">
      <c r="E2512"/>
    </row>
    <row r="2513" spans="5:5">
      <c r="E2513"/>
    </row>
    <row r="2514" spans="5:5">
      <c r="E2514"/>
    </row>
    <row r="2515" spans="5:5">
      <c r="E2515"/>
    </row>
    <row r="2516" spans="5:5">
      <c r="E2516"/>
    </row>
    <row r="2517" spans="5:5">
      <c r="E2517"/>
    </row>
    <row r="2518" spans="5:5">
      <c r="E2518"/>
    </row>
    <row r="2519" spans="5:5">
      <c r="E2519"/>
    </row>
    <row r="2520" spans="5:5">
      <c r="E2520"/>
    </row>
    <row r="2521" spans="5:5">
      <c r="E2521"/>
    </row>
    <row r="2522" spans="5:5">
      <c r="E2522"/>
    </row>
    <row r="2523" spans="5:5">
      <c r="E2523"/>
    </row>
    <row r="2524" spans="5:5">
      <c r="E2524"/>
    </row>
    <row r="2525" spans="5:5">
      <c r="E2525"/>
    </row>
    <row r="2526" spans="5:5">
      <c r="E2526"/>
    </row>
    <row r="2527" spans="5:5">
      <c r="E2527"/>
    </row>
    <row r="2528" spans="5:5">
      <c r="E2528"/>
    </row>
    <row r="2529" spans="5:5">
      <c r="E2529"/>
    </row>
    <row r="2530" spans="5:5">
      <c r="E2530"/>
    </row>
    <row r="2531" spans="5:5">
      <c r="E2531"/>
    </row>
    <row r="2532" spans="5:5">
      <c r="E2532"/>
    </row>
    <row r="2533" spans="5:5">
      <c r="E2533"/>
    </row>
    <row r="2534" spans="5:5">
      <c r="E2534"/>
    </row>
    <row r="2535" spans="5:5">
      <c r="E2535"/>
    </row>
    <row r="2536" spans="5:5">
      <c r="E2536"/>
    </row>
    <row r="2537" spans="5:5">
      <c r="E2537"/>
    </row>
    <row r="2538" spans="5:5">
      <c r="E2538"/>
    </row>
    <row r="2539" spans="5:5">
      <c r="E2539"/>
    </row>
    <row r="2540" spans="5:5">
      <c r="E2540"/>
    </row>
    <row r="2541" spans="5:5">
      <c r="E2541"/>
    </row>
    <row r="2542" spans="5:5">
      <c r="E2542"/>
    </row>
    <row r="2543" spans="5:5">
      <c r="E2543"/>
    </row>
    <row r="2544" spans="5:5">
      <c r="E2544"/>
    </row>
    <row r="2545" spans="5:5">
      <c r="E2545"/>
    </row>
    <row r="2546" spans="5:5">
      <c r="E2546"/>
    </row>
    <row r="2547" spans="5:5">
      <c r="E2547"/>
    </row>
    <row r="2548" spans="5:5">
      <c r="E2548"/>
    </row>
    <row r="2549" spans="5:5">
      <c r="E2549"/>
    </row>
    <row r="2550" spans="5:5">
      <c r="E2550"/>
    </row>
    <row r="2551" spans="5:5">
      <c r="E2551"/>
    </row>
    <row r="2552" spans="5:5">
      <c r="E2552"/>
    </row>
    <row r="2553" spans="5:5">
      <c r="E2553"/>
    </row>
    <row r="2554" spans="5:5">
      <c r="E2554"/>
    </row>
    <row r="2555" spans="5:5">
      <c r="E2555"/>
    </row>
    <row r="2556" spans="5:5">
      <c r="E2556"/>
    </row>
    <row r="2557" spans="5:5">
      <c r="E2557"/>
    </row>
    <row r="2558" spans="5:5">
      <c r="E2558"/>
    </row>
    <row r="2559" spans="5:5">
      <c r="E2559"/>
    </row>
    <row r="2560" spans="5:5">
      <c r="E2560"/>
    </row>
    <row r="2561" spans="5:5">
      <c r="E2561"/>
    </row>
    <row r="2562" spans="5:5">
      <c r="E2562"/>
    </row>
    <row r="2563" spans="5:5">
      <c r="E2563"/>
    </row>
    <row r="2564" spans="5:5">
      <c r="E2564"/>
    </row>
    <row r="2565" spans="5:5">
      <c r="E2565"/>
    </row>
    <row r="2566" spans="5:5">
      <c r="E2566"/>
    </row>
    <row r="2567" spans="5:5">
      <c r="E2567"/>
    </row>
    <row r="2568" spans="5:5">
      <c r="E2568"/>
    </row>
    <row r="2569" spans="5:5">
      <c r="E2569"/>
    </row>
    <row r="2570" spans="5:5">
      <c r="E2570"/>
    </row>
    <row r="2571" spans="5:5">
      <c r="E2571"/>
    </row>
    <row r="2572" spans="5:5">
      <c r="E2572"/>
    </row>
    <row r="2573" spans="5:5">
      <c r="E2573"/>
    </row>
    <row r="2574" spans="5:5">
      <c r="E2574"/>
    </row>
    <row r="2575" spans="5:5">
      <c r="E2575"/>
    </row>
    <row r="2576" spans="5:5">
      <c r="E2576"/>
    </row>
    <row r="2577" spans="5:5">
      <c r="E2577"/>
    </row>
    <row r="2578" spans="5:5">
      <c r="E2578"/>
    </row>
    <row r="2579" spans="5:5">
      <c r="E2579"/>
    </row>
    <row r="2580" spans="5:5">
      <c r="E2580"/>
    </row>
    <row r="2581" spans="5:5">
      <c r="E2581"/>
    </row>
    <row r="2582" spans="5:5">
      <c r="E2582"/>
    </row>
    <row r="2583" spans="5:5">
      <c r="E2583"/>
    </row>
    <row r="2584" spans="5:5">
      <c r="E2584"/>
    </row>
    <row r="2585" spans="5:5">
      <c r="E2585"/>
    </row>
    <row r="2586" spans="5:5">
      <c r="E2586"/>
    </row>
    <row r="2587" spans="5:5">
      <c r="E2587"/>
    </row>
    <row r="2588" spans="5:5">
      <c r="E2588"/>
    </row>
    <row r="2589" spans="5:5">
      <c r="E2589"/>
    </row>
    <row r="2590" spans="5:5">
      <c r="E2590"/>
    </row>
    <row r="2591" spans="5:5">
      <c r="E2591"/>
    </row>
    <row r="2592" spans="5:5">
      <c r="E2592"/>
    </row>
    <row r="2593" spans="5:5">
      <c r="E2593"/>
    </row>
    <row r="2594" spans="5:5">
      <c r="E2594"/>
    </row>
    <row r="2595" spans="5:5">
      <c r="E2595"/>
    </row>
    <row r="2596" spans="5:5">
      <c r="E2596"/>
    </row>
    <row r="2597" spans="5:5">
      <c r="E2597"/>
    </row>
    <row r="2598" spans="5:5">
      <c r="E2598"/>
    </row>
    <row r="2599" spans="5:5">
      <c r="E2599"/>
    </row>
    <row r="2600" spans="5:5">
      <c r="E2600"/>
    </row>
    <row r="2601" spans="5:5">
      <c r="E2601"/>
    </row>
    <row r="2602" spans="5:5">
      <c r="E2602"/>
    </row>
    <row r="2603" spans="5:5">
      <c r="E2603"/>
    </row>
    <row r="2604" spans="5:5">
      <c r="E2604"/>
    </row>
    <row r="2605" spans="5:5">
      <c r="E2605"/>
    </row>
    <row r="2606" spans="5:5">
      <c r="E2606"/>
    </row>
    <row r="2607" spans="5:5">
      <c r="E2607"/>
    </row>
    <row r="2608" spans="5:5">
      <c r="E2608"/>
    </row>
    <row r="2609" spans="5:5">
      <c r="E2609"/>
    </row>
    <row r="2610" spans="5:5">
      <c r="E2610"/>
    </row>
    <row r="2611" spans="5:5">
      <c r="E2611"/>
    </row>
    <row r="2612" spans="5:5">
      <c r="E2612"/>
    </row>
    <row r="2613" spans="5:5">
      <c r="E2613"/>
    </row>
    <row r="2614" spans="5:5">
      <c r="E2614"/>
    </row>
    <row r="2615" spans="5:5">
      <c r="E2615"/>
    </row>
    <row r="2616" spans="5:5">
      <c r="E2616"/>
    </row>
    <row r="2617" spans="5:5">
      <c r="E2617"/>
    </row>
    <row r="2618" spans="5:5">
      <c r="E2618"/>
    </row>
    <row r="2619" spans="5:5">
      <c r="E2619"/>
    </row>
    <row r="2620" spans="5:5">
      <c r="E2620"/>
    </row>
    <row r="2621" spans="5:5">
      <c r="E2621"/>
    </row>
    <row r="2622" spans="5:5">
      <c r="E2622"/>
    </row>
    <row r="2623" spans="5:5">
      <c r="E2623"/>
    </row>
    <row r="2624" spans="5:5">
      <c r="E2624"/>
    </row>
    <row r="2625" spans="5:5">
      <c r="E2625"/>
    </row>
    <row r="2626" spans="5:5">
      <c r="E2626"/>
    </row>
    <row r="2627" spans="5:5">
      <c r="E2627"/>
    </row>
    <row r="2628" spans="5:5">
      <c r="E2628"/>
    </row>
    <row r="2629" spans="5:5">
      <c r="E2629"/>
    </row>
    <row r="2630" spans="5:5">
      <c r="E2630"/>
    </row>
    <row r="2631" spans="5:5">
      <c r="E2631"/>
    </row>
    <row r="2632" spans="5:5">
      <c r="E2632"/>
    </row>
    <row r="2633" spans="5:5">
      <c r="E2633"/>
    </row>
    <row r="2634" spans="5:5">
      <c r="E2634"/>
    </row>
    <row r="2635" spans="5:5">
      <c r="E2635"/>
    </row>
    <row r="2636" spans="5:5">
      <c r="E2636"/>
    </row>
    <row r="2637" spans="5:5">
      <c r="E2637"/>
    </row>
    <row r="2638" spans="5:5">
      <c r="E2638"/>
    </row>
    <row r="2639" spans="5:5">
      <c r="E2639"/>
    </row>
    <row r="2640" spans="5:5">
      <c r="E2640"/>
    </row>
    <row r="2641" spans="5:5">
      <c r="E2641"/>
    </row>
    <row r="2642" spans="5:5">
      <c r="E2642"/>
    </row>
    <row r="2643" spans="5:5">
      <c r="E2643"/>
    </row>
    <row r="2644" spans="5:5">
      <c r="E2644"/>
    </row>
    <row r="2645" spans="5:5">
      <c r="E2645"/>
    </row>
    <row r="2646" spans="5:5">
      <c r="E2646"/>
    </row>
    <row r="2647" spans="5:5">
      <c r="E2647"/>
    </row>
    <row r="2648" spans="5:5">
      <c r="E2648"/>
    </row>
    <row r="2649" spans="5:5">
      <c r="E2649"/>
    </row>
    <row r="2650" spans="5:5">
      <c r="E2650"/>
    </row>
    <row r="2651" spans="5:5">
      <c r="E2651"/>
    </row>
    <row r="2652" spans="5:5">
      <c r="E2652"/>
    </row>
    <row r="2653" spans="5:5">
      <c r="E2653"/>
    </row>
    <row r="2654" spans="5:5">
      <c r="E2654"/>
    </row>
    <row r="2655" spans="5:5">
      <c r="E2655"/>
    </row>
    <row r="2656" spans="5:5">
      <c r="E2656"/>
    </row>
    <row r="2657" spans="5:5">
      <c r="E2657"/>
    </row>
    <row r="2658" spans="5:5">
      <c r="E2658"/>
    </row>
    <row r="2659" spans="5:5">
      <c r="E2659"/>
    </row>
    <row r="2660" spans="5:5">
      <c r="E2660"/>
    </row>
    <row r="2661" spans="5:5">
      <c r="E2661"/>
    </row>
    <row r="2662" spans="5:5">
      <c r="E2662"/>
    </row>
    <row r="2663" spans="5:5">
      <c r="E2663"/>
    </row>
    <row r="2664" spans="5:5">
      <c r="E2664"/>
    </row>
    <row r="2665" spans="5:5">
      <c r="E2665"/>
    </row>
    <row r="2666" spans="5:5">
      <c r="E2666"/>
    </row>
    <row r="2667" spans="5:5">
      <c r="E2667"/>
    </row>
    <row r="2668" spans="5:5">
      <c r="E2668"/>
    </row>
    <row r="2669" spans="5:5">
      <c r="E2669"/>
    </row>
    <row r="2670" spans="5:5">
      <c r="E2670"/>
    </row>
    <row r="2671" spans="5:5">
      <c r="E2671"/>
    </row>
    <row r="2672" spans="5:5">
      <c r="E2672"/>
    </row>
    <row r="2673" spans="5:5">
      <c r="E2673"/>
    </row>
    <row r="2674" spans="5:5">
      <c r="E2674"/>
    </row>
    <row r="2675" spans="5:5">
      <c r="E2675"/>
    </row>
    <row r="2676" spans="5:5">
      <c r="E2676"/>
    </row>
    <row r="2677" spans="5:5">
      <c r="E2677"/>
    </row>
    <row r="2678" spans="5:5">
      <c r="E2678"/>
    </row>
    <row r="2679" spans="5:5">
      <c r="E2679"/>
    </row>
    <row r="2680" spans="5:5">
      <c r="E2680"/>
    </row>
    <row r="2681" spans="5:5">
      <c r="E2681"/>
    </row>
    <row r="2682" spans="5:5">
      <c r="E2682"/>
    </row>
    <row r="2683" spans="5:5">
      <c r="E2683"/>
    </row>
    <row r="2684" spans="5:5">
      <c r="E2684"/>
    </row>
    <row r="2685" spans="5:5">
      <c r="E2685"/>
    </row>
    <row r="2686" spans="5:5">
      <c r="E2686"/>
    </row>
    <row r="2687" spans="5:5">
      <c r="E2687"/>
    </row>
    <row r="2688" spans="5:5">
      <c r="E2688"/>
    </row>
    <row r="2689" spans="5:5">
      <c r="E2689"/>
    </row>
    <row r="2690" spans="5:5">
      <c r="E2690"/>
    </row>
    <row r="2691" spans="5:5">
      <c r="E2691"/>
    </row>
    <row r="2692" spans="5:5">
      <c r="E2692"/>
    </row>
    <row r="2693" spans="5:5">
      <c r="E2693"/>
    </row>
    <row r="2694" spans="5:5">
      <c r="E2694"/>
    </row>
    <row r="2695" spans="5:5">
      <c r="E2695"/>
    </row>
    <row r="2696" spans="5:5">
      <c r="E2696"/>
    </row>
    <row r="2697" spans="5:5">
      <c r="E2697"/>
    </row>
    <row r="2698" spans="5:5">
      <c r="E2698"/>
    </row>
    <row r="2699" spans="5:5">
      <c r="E2699"/>
    </row>
    <row r="2700" spans="5:5">
      <c r="E2700"/>
    </row>
    <row r="2701" spans="5:5">
      <c r="E2701"/>
    </row>
    <row r="2702" spans="5:5">
      <c r="E2702"/>
    </row>
    <row r="2703" spans="5:5">
      <c r="E2703"/>
    </row>
    <row r="2704" spans="5:5">
      <c r="E2704"/>
    </row>
    <row r="2705" spans="5:5">
      <c r="E2705"/>
    </row>
    <row r="2706" spans="5:5">
      <c r="E2706"/>
    </row>
    <row r="2707" spans="5:5">
      <c r="E2707"/>
    </row>
    <row r="2708" spans="5:5">
      <c r="E2708"/>
    </row>
    <row r="2709" spans="5:5">
      <c r="E2709"/>
    </row>
    <row r="2710" spans="5:5">
      <c r="E2710"/>
    </row>
    <row r="2711" spans="5:5">
      <c r="E2711"/>
    </row>
    <row r="2712" spans="5:5">
      <c r="E2712"/>
    </row>
    <row r="2713" spans="5:5">
      <c r="E2713"/>
    </row>
    <row r="2714" spans="5:5">
      <c r="E2714"/>
    </row>
    <row r="2715" spans="5:5">
      <c r="E2715"/>
    </row>
    <row r="2716" spans="5:5">
      <c r="E2716"/>
    </row>
    <row r="2717" spans="5:5">
      <c r="E2717"/>
    </row>
    <row r="2718" spans="5:5">
      <c r="E2718"/>
    </row>
    <row r="2719" spans="5:5">
      <c r="E2719"/>
    </row>
    <row r="2720" spans="5:5">
      <c r="E2720"/>
    </row>
    <row r="2721" spans="5:5">
      <c r="E2721"/>
    </row>
    <row r="2722" spans="5:5">
      <c r="E2722"/>
    </row>
    <row r="2723" spans="5:5">
      <c r="E2723"/>
    </row>
    <row r="2724" spans="5:5">
      <c r="E2724"/>
    </row>
    <row r="2725" spans="5:5">
      <c r="E2725"/>
    </row>
    <row r="2726" spans="5:5">
      <c r="E2726"/>
    </row>
    <row r="2727" spans="5:5">
      <c r="E2727"/>
    </row>
    <row r="2728" spans="5:5">
      <c r="E2728"/>
    </row>
    <row r="2729" spans="5:5">
      <c r="E2729"/>
    </row>
    <row r="2730" spans="5:5">
      <c r="E2730"/>
    </row>
    <row r="2731" spans="5:5">
      <c r="E2731"/>
    </row>
    <row r="2732" spans="5:5">
      <c r="E2732"/>
    </row>
    <row r="2733" spans="5:5">
      <c r="E2733"/>
    </row>
    <row r="2734" spans="5:5">
      <c r="E2734"/>
    </row>
    <row r="2735" spans="5:5">
      <c r="E2735"/>
    </row>
    <row r="2736" spans="5:5">
      <c r="E2736"/>
    </row>
    <row r="2737" spans="5:5">
      <c r="E2737"/>
    </row>
    <row r="2738" spans="5:5">
      <c r="E2738"/>
    </row>
    <row r="2739" spans="5:5">
      <c r="E2739"/>
    </row>
    <row r="2740" spans="5:5">
      <c r="E2740"/>
    </row>
    <row r="2741" spans="5:5">
      <c r="E2741"/>
    </row>
    <row r="2742" spans="5:5">
      <c r="E2742"/>
    </row>
    <row r="2743" spans="5:5">
      <c r="E2743"/>
    </row>
    <row r="2744" spans="5:5">
      <c r="E2744"/>
    </row>
    <row r="2745" spans="5:5">
      <c r="E2745"/>
    </row>
    <row r="2746" spans="5:5">
      <c r="E2746"/>
    </row>
    <row r="2747" spans="5:5">
      <c r="E2747"/>
    </row>
    <row r="2748" spans="5:5">
      <c r="E2748"/>
    </row>
    <row r="2749" spans="5:5">
      <c r="E2749"/>
    </row>
    <row r="2750" spans="5:5">
      <c r="E2750"/>
    </row>
    <row r="2751" spans="5:5">
      <c r="E2751"/>
    </row>
    <row r="2752" spans="5:5">
      <c r="E2752"/>
    </row>
    <row r="2753" spans="5:5">
      <c r="E2753"/>
    </row>
    <row r="2754" spans="5:5">
      <c r="E2754"/>
    </row>
    <row r="2755" spans="5:5">
      <c r="E2755"/>
    </row>
    <row r="2756" spans="5:5">
      <c r="E2756"/>
    </row>
    <row r="2757" spans="5:5">
      <c r="E2757"/>
    </row>
    <row r="2758" spans="5:5">
      <c r="E2758"/>
    </row>
    <row r="2759" spans="5:5">
      <c r="E2759"/>
    </row>
    <row r="2760" spans="5:5">
      <c r="E2760"/>
    </row>
    <row r="2761" spans="5:5">
      <c r="E2761"/>
    </row>
    <row r="2762" spans="5:5">
      <c r="E2762"/>
    </row>
    <row r="2763" spans="5:5">
      <c r="E2763"/>
    </row>
    <row r="2764" spans="5:5">
      <c r="E2764"/>
    </row>
    <row r="2765" spans="5:5">
      <c r="E2765"/>
    </row>
    <row r="2766" spans="5:5">
      <c r="E2766"/>
    </row>
    <row r="2767" spans="5:5">
      <c r="E2767"/>
    </row>
    <row r="2768" spans="5:5">
      <c r="E2768"/>
    </row>
    <row r="2769" spans="5:5">
      <c r="E2769"/>
    </row>
    <row r="2770" spans="5:5">
      <c r="E2770"/>
    </row>
    <row r="2771" spans="5:5">
      <c r="E2771"/>
    </row>
    <row r="2772" spans="5:5">
      <c r="E2772"/>
    </row>
    <row r="2773" spans="5:5">
      <c r="E2773"/>
    </row>
    <row r="2774" spans="5:5">
      <c r="E2774"/>
    </row>
    <row r="2775" spans="5:5">
      <c r="E2775"/>
    </row>
    <row r="2776" spans="5:5">
      <c r="E2776"/>
    </row>
    <row r="2777" spans="5:5">
      <c r="E2777"/>
    </row>
    <row r="2778" spans="5:5">
      <c r="E2778"/>
    </row>
    <row r="2779" spans="5:5">
      <c r="E2779"/>
    </row>
    <row r="2780" spans="5:5">
      <c r="E2780"/>
    </row>
    <row r="2781" spans="5:5">
      <c r="E2781"/>
    </row>
    <row r="2782" spans="5:5">
      <c r="E2782"/>
    </row>
    <row r="2783" spans="5:5">
      <c r="E2783"/>
    </row>
    <row r="2784" spans="5:5">
      <c r="E2784"/>
    </row>
    <row r="2785" spans="5:5">
      <c r="E2785"/>
    </row>
    <row r="2786" spans="5:5">
      <c r="E2786"/>
    </row>
    <row r="2787" spans="5:5">
      <c r="E2787"/>
    </row>
    <row r="2788" spans="5:5">
      <c r="E2788"/>
    </row>
    <row r="2789" spans="5:5">
      <c r="E2789"/>
    </row>
    <row r="2790" spans="5:5">
      <c r="E2790"/>
    </row>
    <row r="2791" spans="5:5">
      <c r="E2791"/>
    </row>
    <row r="2792" spans="5:5">
      <c r="E2792"/>
    </row>
    <row r="2793" spans="5:5">
      <c r="E2793"/>
    </row>
    <row r="2794" spans="5:5">
      <c r="E2794"/>
    </row>
    <row r="2795" spans="5:5">
      <c r="E2795"/>
    </row>
    <row r="2796" spans="5:5">
      <c r="E2796"/>
    </row>
    <row r="2797" spans="5:5">
      <c r="E2797"/>
    </row>
    <row r="2798" spans="5:5">
      <c r="E2798"/>
    </row>
    <row r="2799" spans="5:5">
      <c r="E2799"/>
    </row>
    <row r="2800" spans="5:5">
      <c r="E2800"/>
    </row>
    <row r="2801" spans="5:5">
      <c r="E2801"/>
    </row>
    <row r="2802" spans="5:5">
      <c r="E2802"/>
    </row>
    <row r="2803" spans="5:5">
      <c r="E2803"/>
    </row>
    <row r="2804" spans="5:5">
      <c r="E2804"/>
    </row>
    <row r="2805" spans="5:5">
      <c r="E2805"/>
    </row>
    <row r="2806" spans="5:5">
      <c r="E2806"/>
    </row>
    <row r="2807" spans="5:5">
      <c r="E2807"/>
    </row>
    <row r="2808" spans="5:5">
      <c r="E2808"/>
    </row>
    <row r="2809" spans="5:5">
      <c r="E2809"/>
    </row>
    <row r="2810" spans="5:5">
      <c r="E2810"/>
    </row>
    <row r="2811" spans="5:5">
      <c r="E2811"/>
    </row>
    <row r="2812" spans="5:5">
      <c r="E2812"/>
    </row>
    <row r="2813" spans="5:5">
      <c r="E2813"/>
    </row>
    <row r="2814" spans="5:5">
      <c r="E2814"/>
    </row>
    <row r="2815" spans="5:5">
      <c r="E2815"/>
    </row>
    <row r="2816" spans="5:5">
      <c r="E2816"/>
    </row>
    <row r="2817" spans="5:5">
      <c r="E2817"/>
    </row>
    <row r="2818" spans="5:5">
      <c r="E2818"/>
    </row>
    <row r="2819" spans="5:5">
      <c r="E2819"/>
    </row>
    <row r="2820" spans="5:5">
      <c r="E2820"/>
    </row>
    <row r="2821" spans="5:5">
      <c r="E2821"/>
    </row>
    <row r="2822" spans="5:5">
      <c r="E2822"/>
    </row>
    <row r="2823" spans="5:5">
      <c r="E2823"/>
    </row>
    <row r="2824" spans="5:5">
      <c r="E2824"/>
    </row>
    <row r="2825" spans="5:5">
      <c r="E2825"/>
    </row>
    <row r="2826" spans="5:5">
      <c r="E2826"/>
    </row>
    <row r="2827" spans="5:5">
      <c r="E2827"/>
    </row>
    <row r="2828" spans="5:5">
      <c r="E2828"/>
    </row>
    <row r="2829" spans="5:5">
      <c r="E2829"/>
    </row>
    <row r="2830" spans="5:5">
      <c r="E2830"/>
    </row>
    <row r="2831" spans="5:5">
      <c r="E2831"/>
    </row>
    <row r="2832" spans="5:5">
      <c r="E2832"/>
    </row>
    <row r="2833" spans="5:5">
      <c r="E2833"/>
    </row>
    <row r="2834" spans="5:5">
      <c r="E2834"/>
    </row>
    <row r="2835" spans="5:5">
      <c r="E2835"/>
    </row>
    <row r="2836" spans="5:5">
      <c r="E2836"/>
    </row>
    <row r="2837" spans="5:5">
      <c r="E2837"/>
    </row>
    <row r="2838" spans="5:5">
      <c r="E2838"/>
    </row>
    <row r="2839" spans="5:5">
      <c r="E2839"/>
    </row>
    <row r="2840" spans="5:5">
      <c r="E2840"/>
    </row>
    <row r="2841" spans="5:5">
      <c r="E2841"/>
    </row>
    <row r="2842" spans="5:5">
      <c r="E2842"/>
    </row>
    <row r="2843" spans="5:5">
      <c r="E2843"/>
    </row>
    <row r="2844" spans="5:5">
      <c r="E2844"/>
    </row>
    <row r="2845" spans="5:5">
      <c r="E2845"/>
    </row>
    <row r="2846" spans="5:5">
      <c r="E2846"/>
    </row>
    <row r="2847" spans="5:5">
      <c r="E2847"/>
    </row>
    <row r="2848" spans="5:5">
      <c r="E2848"/>
    </row>
    <row r="2849" spans="5:5">
      <c r="E2849"/>
    </row>
    <row r="2850" spans="5:5">
      <c r="E2850"/>
    </row>
    <row r="2851" spans="5:5">
      <c r="E2851"/>
    </row>
    <row r="2852" spans="5:5">
      <c r="E2852"/>
    </row>
    <row r="2853" spans="5:5">
      <c r="E2853"/>
    </row>
    <row r="2854" spans="5:5">
      <c r="E2854"/>
    </row>
    <row r="2855" spans="5:5">
      <c r="E2855"/>
    </row>
    <row r="2856" spans="5:5">
      <c r="E2856"/>
    </row>
    <row r="2857" spans="5:5">
      <c r="E2857"/>
    </row>
    <row r="2858" spans="5:5">
      <c r="E2858"/>
    </row>
    <row r="2859" spans="5:5">
      <c r="E2859"/>
    </row>
    <row r="2860" spans="5:5">
      <c r="E2860"/>
    </row>
    <row r="2861" spans="5:5">
      <c r="E2861"/>
    </row>
    <row r="2862" spans="5:5">
      <c r="E2862"/>
    </row>
    <row r="2863" spans="5:5">
      <c r="E2863"/>
    </row>
    <row r="2864" spans="5:5">
      <c r="E2864"/>
    </row>
    <row r="2865" spans="5:5">
      <c r="E2865"/>
    </row>
    <row r="2866" spans="5:5">
      <c r="E2866"/>
    </row>
    <row r="2867" spans="5:5">
      <c r="E2867"/>
    </row>
    <row r="2868" spans="5:5">
      <c r="E2868"/>
    </row>
    <row r="2869" spans="5:5">
      <c r="E2869"/>
    </row>
    <row r="2870" spans="5:5">
      <c r="E2870"/>
    </row>
    <row r="2871" spans="5:5">
      <c r="E2871"/>
    </row>
    <row r="2872" spans="5:5">
      <c r="E2872"/>
    </row>
    <row r="2873" spans="5:5">
      <c r="E2873"/>
    </row>
    <row r="2874" spans="5:5">
      <c r="E2874"/>
    </row>
    <row r="2875" spans="5:5">
      <c r="E2875"/>
    </row>
    <row r="2876" spans="5:5">
      <c r="E2876"/>
    </row>
    <row r="2877" spans="5:5">
      <c r="E2877"/>
    </row>
    <row r="2878" spans="5:5">
      <c r="E2878"/>
    </row>
    <row r="2879" spans="5:5">
      <c r="E2879"/>
    </row>
    <row r="2880" spans="5:5">
      <c r="E2880"/>
    </row>
    <row r="2881" spans="5:5">
      <c r="E2881"/>
    </row>
    <row r="2882" spans="5:5">
      <c r="E2882"/>
    </row>
    <row r="2883" spans="5:5">
      <c r="E2883"/>
    </row>
    <row r="2884" spans="5:5">
      <c r="E2884"/>
    </row>
    <row r="2885" spans="5:5">
      <c r="E2885"/>
    </row>
    <row r="2886" spans="5:5">
      <c r="E2886"/>
    </row>
    <row r="2887" spans="5:5">
      <c r="E2887"/>
    </row>
    <row r="2888" spans="5:5">
      <c r="E2888"/>
    </row>
    <row r="2889" spans="5:5">
      <c r="E2889"/>
    </row>
    <row r="2890" spans="5:5">
      <c r="E2890"/>
    </row>
    <row r="2891" spans="5:5">
      <c r="E2891"/>
    </row>
    <row r="2892" spans="5:5">
      <c r="E2892"/>
    </row>
    <row r="2893" spans="5:5">
      <c r="E2893"/>
    </row>
    <row r="2894" spans="5:5">
      <c r="E2894"/>
    </row>
    <row r="2895" spans="5:5">
      <c r="E2895"/>
    </row>
    <row r="2896" spans="5:5">
      <c r="E2896"/>
    </row>
    <row r="2897" spans="5:5">
      <c r="E2897"/>
    </row>
    <row r="2898" spans="5:5">
      <c r="E2898"/>
    </row>
    <row r="2899" spans="5:5">
      <c r="E2899"/>
    </row>
    <row r="2900" spans="5:5">
      <c r="E2900"/>
    </row>
    <row r="2901" spans="5:5">
      <c r="E2901"/>
    </row>
    <row r="2902" spans="5:5">
      <c r="E2902"/>
    </row>
    <row r="2903" spans="5:5">
      <c r="E2903"/>
    </row>
    <row r="2904" spans="5:5">
      <c r="E2904"/>
    </row>
    <row r="2905" spans="5:5">
      <c r="E2905"/>
    </row>
    <row r="2906" spans="5:5">
      <c r="E2906"/>
    </row>
    <row r="2907" spans="5:5">
      <c r="E2907"/>
    </row>
    <row r="2908" spans="5:5">
      <c r="E2908"/>
    </row>
    <row r="2909" spans="5:5">
      <c r="E2909"/>
    </row>
    <row r="2910" spans="5:5">
      <c r="E2910"/>
    </row>
    <row r="2911" spans="5:5">
      <c r="E2911"/>
    </row>
    <row r="2912" spans="5:5">
      <c r="E2912"/>
    </row>
    <row r="2913" spans="5:5">
      <c r="E2913"/>
    </row>
    <row r="2914" spans="5:5">
      <c r="E2914"/>
    </row>
    <row r="2915" spans="5:5">
      <c r="E2915"/>
    </row>
    <row r="2916" spans="5:5">
      <c r="E2916"/>
    </row>
    <row r="2917" spans="5:5">
      <c r="E2917"/>
    </row>
    <row r="2918" spans="5:5">
      <c r="E2918"/>
    </row>
    <row r="2919" spans="5:5">
      <c r="E2919"/>
    </row>
    <row r="2920" spans="5:5">
      <c r="E2920"/>
    </row>
    <row r="2921" spans="5:5">
      <c r="E2921"/>
    </row>
    <row r="2922" spans="5:5">
      <c r="E2922"/>
    </row>
    <row r="2923" spans="5:5">
      <c r="E2923"/>
    </row>
    <row r="2924" spans="5:5">
      <c r="E2924"/>
    </row>
    <row r="2925" spans="5:5">
      <c r="E2925"/>
    </row>
    <row r="2926" spans="5:5">
      <c r="E2926"/>
    </row>
    <row r="2927" spans="5:5">
      <c r="E2927"/>
    </row>
    <row r="2928" spans="5:5">
      <c r="E2928"/>
    </row>
    <row r="2929" spans="5:5">
      <c r="E2929"/>
    </row>
    <row r="2930" spans="5:5">
      <c r="E2930"/>
    </row>
    <row r="2931" spans="5:5">
      <c r="E2931"/>
    </row>
    <row r="2932" spans="5:5">
      <c r="E2932"/>
    </row>
    <row r="2933" spans="5:5">
      <c r="E2933"/>
    </row>
    <row r="2934" spans="5:5">
      <c r="E2934"/>
    </row>
    <row r="2935" spans="5:5">
      <c r="E2935"/>
    </row>
    <row r="2936" spans="5:5">
      <c r="E2936"/>
    </row>
    <row r="2937" spans="5:5">
      <c r="E2937"/>
    </row>
    <row r="2938" spans="5:5">
      <c r="E2938"/>
    </row>
    <row r="2939" spans="5:5">
      <c r="E2939"/>
    </row>
    <row r="2940" spans="5:5">
      <c r="E2940"/>
    </row>
    <row r="2941" spans="5:5">
      <c r="E2941"/>
    </row>
    <row r="2942" spans="5:5">
      <c r="E2942"/>
    </row>
    <row r="2943" spans="5:5">
      <c r="E2943"/>
    </row>
    <row r="2944" spans="5:5">
      <c r="E2944"/>
    </row>
    <row r="2945" spans="5:5">
      <c r="E2945"/>
    </row>
    <row r="2946" spans="5:5">
      <c r="E2946"/>
    </row>
    <row r="2947" spans="5:5">
      <c r="E2947"/>
    </row>
    <row r="2948" spans="5:5">
      <c r="E2948"/>
    </row>
    <row r="2949" spans="5:5">
      <c r="E2949"/>
    </row>
    <row r="2950" spans="5:5">
      <c r="E2950"/>
    </row>
    <row r="2951" spans="5:5">
      <c r="E2951"/>
    </row>
    <row r="2952" spans="5:5">
      <c r="E2952"/>
    </row>
    <row r="2953" spans="5:5">
      <c r="E2953"/>
    </row>
    <row r="2954" spans="5:5">
      <c r="E2954"/>
    </row>
    <row r="2955" spans="5:5">
      <c r="E2955"/>
    </row>
    <row r="2956" spans="5:5">
      <c r="E2956"/>
    </row>
    <row r="2957" spans="5:5">
      <c r="E2957"/>
    </row>
    <row r="2958" spans="5:5">
      <c r="E2958"/>
    </row>
    <row r="2959" spans="5:5">
      <c r="E2959"/>
    </row>
    <row r="2960" spans="5:5">
      <c r="E2960"/>
    </row>
    <row r="2961" spans="5:5">
      <c r="E2961"/>
    </row>
    <row r="2962" spans="5:5">
      <c r="E2962"/>
    </row>
    <row r="2963" spans="5:5">
      <c r="E2963"/>
    </row>
    <row r="2964" spans="5:5">
      <c r="E2964"/>
    </row>
    <row r="2965" spans="5:5">
      <c r="E2965"/>
    </row>
    <row r="2966" spans="5:5">
      <c r="E2966"/>
    </row>
    <row r="2967" spans="5:5">
      <c r="E2967"/>
    </row>
    <row r="2968" spans="5:5">
      <c r="E2968"/>
    </row>
    <row r="2969" spans="5:5">
      <c r="E2969"/>
    </row>
    <row r="2970" spans="5:5">
      <c r="E2970"/>
    </row>
    <row r="2971" spans="5:5">
      <c r="E2971"/>
    </row>
    <row r="2972" spans="5:5">
      <c r="E2972"/>
    </row>
    <row r="2973" spans="5:5">
      <c r="E2973"/>
    </row>
    <row r="2974" spans="5:5">
      <c r="E2974"/>
    </row>
    <row r="2975" spans="5:5">
      <c r="E2975"/>
    </row>
    <row r="2976" spans="5:5">
      <c r="E2976"/>
    </row>
    <row r="2977" spans="5:5">
      <c r="E2977"/>
    </row>
    <row r="2978" spans="5:5">
      <c r="E2978"/>
    </row>
    <row r="2979" spans="5:5">
      <c r="E2979"/>
    </row>
    <row r="2980" spans="5:5">
      <c r="E2980"/>
    </row>
    <row r="2981" spans="5:5">
      <c r="E2981"/>
    </row>
    <row r="2982" spans="5:5">
      <c r="E2982"/>
    </row>
    <row r="2983" spans="5:5">
      <c r="E2983"/>
    </row>
    <row r="2984" spans="5:5">
      <c r="E2984"/>
    </row>
    <row r="2985" spans="5:5">
      <c r="E2985"/>
    </row>
    <row r="2986" spans="5:5">
      <c r="E2986"/>
    </row>
    <row r="2987" spans="5:5">
      <c r="E2987"/>
    </row>
    <row r="2988" spans="5:5">
      <c r="E2988"/>
    </row>
    <row r="2989" spans="5:5">
      <c r="E2989"/>
    </row>
    <row r="2990" spans="5:5">
      <c r="E2990"/>
    </row>
    <row r="2991" spans="5:5">
      <c r="E2991"/>
    </row>
    <row r="2992" spans="5:5">
      <c r="E2992"/>
    </row>
    <row r="2993" spans="5:5">
      <c r="E2993"/>
    </row>
    <row r="2994" spans="5:5">
      <c r="E2994"/>
    </row>
    <row r="2995" spans="5:5">
      <c r="E2995"/>
    </row>
    <row r="2996" spans="5:5">
      <c r="E2996"/>
    </row>
    <row r="2997" spans="5:5">
      <c r="E2997"/>
    </row>
    <row r="2998" spans="5:5">
      <c r="E2998"/>
    </row>
    <row r="2999" spans="5:5">
      <c r="E2999"/>
    </row>
    <row r="3000" spans="5:5">
      <c r="E3000"/>
    </row>
    <row r="3001" spans="5:5">
      <c r="E3001"/>
    </row>
    <row r="3002" spans="5:5">
      <c r="E3002"/>
    </row>
    <row r="3003" spans="5:5">
      <c r="E3003"/>
    </row>
    <row r="3004" spans="5:5">
      <c r="E3004"/>
    </row>
    <row r="3005" spans="5:5">
      <c r="E3005"/>
    </row>
    <row r="3006" spans="5:5">
      <c r="E3006"/>
    </row>
    <row r="3007" spans="5:5">
      <c r="E3007"/>
    </row>
    <row r="3008" spans="5:5">
      <c r="E3008"/>
    </row>
    <row r="3009" spans="5:5">
      <c r="E3009"/>
    </row>
    <row r="3010" spans="5:5">
      <c r="E3010"/>
    </row>
    <row r="3011" spans="5:5">
      <c r="E3011"/>
    </row>
    <row r="3012" spans="5:5">
      <c r="E3012"/>
    </row>
    <row r="3013" spans="5:5">
      <c r="E3013"/>
    </row>
    <row r="3014" spans="5:5">
      <c r="E3014"/>
    </row>
    <row r="3015" spans="5:5">
      <c r="E3015"/>
    </row>
    <row r="3016" spans="5:5">
      <c r="E3016"/>
    </row>
    <row r="3017" spans="5:5">
      <c r="E3017"/>
    </row>
    <row r="3018" spans="5:5">
      <c r="E3018"/>
    </row>
    <row r="3019" spans="5:5">
      <c r="E3019"/>
    </row>
    <row r="3020" spans="5:5">
      <c r="E3020"/>
    </row>
    <row r="3021" spans="5:5">
      <c r="E3021"/>
    </row>
    <row r="3022" spans="5:5">
      <c r="E3022"/>
    </row>
    <row r="3023" spans="5:5">
      <c r="E3023"/>
    </row>
    <row r="3024" spans="5:5">
      <c r="E3024"/>
    </row>
    <row r="3025" spans="5:5">
      <c r="E3025"/>
    </row>
    <row r="3026" spans="5:5">
      <c r="E3026"/>
    </row>
    <row r="3027" spans="5:5">
      <c r="E3027"/>
    </row>
    <row r="3028" spans="5:5">
      <c r="E3028"/>
    </row>
    <row r="3029" spans="5:5">
      <c r="E3029"/>
    </row>
    <row r="3030" spans="5:5">
      <c r="E3030"/>
    </row>
    <row r="3031" spans="5:5">
      <c r="E3031"/>
    </row>
    <row r="3032" spans="5:5">
      <c r="E3032"/>
    </row>
    <row r="3033" spans="5:5">
      <c r="E3033"/>
    </row>
    <row r="3034" spans="5:5">
      <c r="E3034"/>
    </row>
    <row r="3035" spans="5:5">
      <c r="E3035"/>
    </row>
    <row r="3036" spans="5:5">
      <c r="E3036"/>
    </row>
    <row r="3037" spans="5:5">
      <c r="E3037"/>
    </row>
    <row r="3038" spans="5:5">
      <c r="E3038"/>
    </row>
    <row r="3039" spans="5:5">
      <c r="E3039"/>
    </row>
    <row r="3040" spans="5:5">
      <c r="E3040"/>
    </row>
    <row r="3041" spans="5:5">
      <c r="E3041"/>
    </row>
    <row r="3042" spans="5:5">
      <c r="E3042"/>
    </row>
    <row r="3043" spans="5:5">
      <c r="E3043"/>
    </row>
    <row r="3044" spans="5:5">
      <c r="E3044"/>
    </row>
    <row r="3045" spans="5:5">
      <c r="E3045"/>
    </row>
    <row r="3046" spans="5:5">
      <c r="E3046"/>
    </row>
    <row r="3047" spans="5:5">
      <c r="E3047"/>
    </row>
    <row r="3048" spans="5:5">
      <c r="E3048"/>
    </row>
    <row r="3049" spans="5:5">
      <c r="E3049"/>
    </row>
    <row r="3050" spans="5:5">
      <c r="E3050"/>
    </row>
    <row r="3051" spans="5:5">
      <c r="E3051"/>
    </row>
    <row r="3052" spans="5:5">
      <c r="E3052"/>
    </row>
    <row r="3053" spans="5:5">
      <c r="E3053"/>
    </row>
    <row r="3054" spans="5:5">
      <c r="E3054"/>
    </row>
    <row r="3055" spans="5:5">
      <c r="E3055"/>
    </row>
    <row r="3056" spans="5:5">
      <c r="E3056"/>
    </row>
    <row r="3057" spans="5:5">
      <c r="E3057"/>
    </row>
    <row r="3058" spans="5:5">
      <c r="E3058"/>
    </row>
    <row r="3059" spans="5:5">
      <c r="E3059"/>
    </row>
    <row r="3060" spans="5:5">
      <c r="E3060"/>
    </row>
    <row r="3061" spans="5:5">
      <c r="E3061"/>
    </row>
    <row r="3062" spans="5:5">
      <c r="E3062"/>
    </row>
    <row r="3063" spans="5:5">
      <c r="E3063"/>
    </row>
    <row r="3064" spans="5:5">
      <c r="E3064"/>
    </row>
    <row r="3065" spans="5:5">
      <c r="E3065"/>
    </row>
    <row r="3066" spans="5:5">
      <c r="E3066"/>
    </row>
    <row r="3067" spans="5:5">
      <c r="E3067"/>
    </row>
    <row r="3068" spans="5:5">
      <c r="E3068"/>
    </row>
    <row r="3069" spans="5:5">
      <c r="E3069"/>
    </row>
    <row r="3070" spans="5:5">
      <c r="E3070"/>
    </row>
    <row r="3071" spans="5:5">
      <c r="E3071"/>
    </row>
    <row r="3072" spans="5:5">
      <c r="E3072"/>
    </row>
    <row r="3073" spans="5:5">
      <c r="E3073"/>
    </row>
    <row r="3074" spans="5:5">
      <c r="E3074"/>
    </row>
    <row r="3075" spans="5:5">
      <c r="E3075"/>
    </row>
    <row r="3076" spans="5:5">
      <c r="E3076"/>
    </row>
    <row r="3077" spans="5:5">
      <c r="E3077"/>
    </row>
    <row r="3078" spans="5:5">
      <c r="E3078"/>
    </row>
    <row r="3079" spans="5:5">
      <c r="E3079"/>
    </row>
    <row r="3080" spans="5:5">
      <c r="E3080"/>
    </row>
    <row r="3081" spans="5:5">
      <c r="E3081"/>
    </row>
    <row r="3082" spans="5:5">
      <c r="E3082"/>
    </row>
    <row r="3083" spans="5:5">
      <c r="E3083"/>
    </row>
    <row r="3084" spans="5:5">
      <c r="E3084"/>
    </row>
    <row r="3085" spans="5:5">
      <c r="E3085"/>
    </row>
    <row r="3086" spans="5:5">
      <c r="E3086"/>
    </row>
    <row r="3087" spans="5:5">
      <c r="E3087"/>
    </row>
    <row r="3088" spans="5:5">
      <c r="E3088"/>
    </row>
    <row r="3089" spans="5:5">
      <c r="E3089"/>
    </row>
    <row r="3090" spans="5:5">
      <c r="E3090"/>
    </row>
    <row r="3091" spans="5:5">
      <c r="E3091"/>
    </row>
    <row r="3092" spans="5:5">
      <c r="E3092"/>
    </row>
    <row r="3093" spans="5:5">
      <c r="E3093"/>
    </row>
    <row r="3094" spans="5:5">
      <c r="E3094"/>
    </row>
    <row r="3095" spans="5:5">
      <c r="E3095"/>
    </row>
    <row r="3096" spans="5:5">
      <c r="E3096"/>
    </row>
    <row r="3097" spans="5:5">
      <c r="E3097"/>
    </row>
    <row r="3098" spans="5:5">
      <c r="E3098"/>
    </row>
    <row r="3099" spans="5:5">
      <c r="E3099"/>
    </row>
    <row r="3100" spans="5:5">
      <c r="E3100"/>
    </row>
    <row r="3101" spans="5:5">
      <c r="E3101"/>
    </row>
    <row r="3102" spans="5:5">
      <c r="E3102"/>
    </row>
    <row r="3103" spans="5:5">
      <c r="E3103"/>
    </row>
    <row r="3104" spans="5:5">
      <c r="E3104"/>
    </row>
    <row r="3105" spans="5:5">
      <c r="E3105"/>
    </row>
    <row r="3106" spans="5:5">
      <c r="E3106"/>
    </row>
    <row r="3107" spans="5:5">
      <c r="E3107"/>
    </row>
    <row r="3108" spans="5:5">
      <c r="E3108"/>
    </row>
    <row r="3109" spans="5:5">
      <c r="E3109"/>
    </row>
    <row r="3110" spans="5:5">
      <c r="E3110"/>
    </row>
    <row r="3111" spans="5:5">
      <c r="E3111"/>
    </row>
    <row r="3112" spans="5:5">
      <c r="E3112"/>
    </row>
    <row r="3113" spans="5:5">
      <c r="E3113"/>
    </row>
    <row r="3114" spans="5:5">
      <c r="E3114"/>
    </row>
    <row r="3115" spans="5:5">
      <c r="E3115"/>
    </row>
    <row r="3116" spans="5:5">
      <c r="E3116"/>
    </row>
    <row r="3117" spans="5:5">
      <c r="E3117"/>
    </row>
    <row r="3118" spans="5:5">
      <c r="E3118"/>
    </row>
    <row r="3119" spans="5:5">
      <c r="E3119"/>
    </row>
    <row r="3120" spans="5:5">
      <c r="E3120"/>
    </row>
    <row r="3121" spans="5:5">
      <c r="E3121"/>
    </row>
    <row r="3122" spans="5:5">
      <c r="E3122"/>
    </row>
    <row r="3123" spans="5:5">
      <c r="E3123"/>
    </row>
    <row r="3124" spans="5:5">
      <c r="E3124"/>
    </row>
    <row r="3125" spans="5:5">
      <c r="E3125"/>
    </row>
    <row r="3126" spans="5:5">
      <c r="E3126"/>
    </row>
    <row r="3127" spans="5:5">
      <c r="E3127"/>
    </row>
    <row r="3128" spans="5:5">
      <c r="E3128"/>
    </row>
    <row r="3129" spans="5:5">
      <c r="E3129"/>
    </row>
    <row r="3130" spans="5:5">
      <c r="E3130"/>
    </row>
    <row r="3131" spans="5:5">
      <c r="E3131"/>
    </row>
    <row r="3132" spans="5:5">
      <c r="E3132"/>
    </row>
    <row r="3133" spans="5:5">
      <c r="E3133"/>
    </row>
    <row r="3134" spans="5:5">
      <c r="E3134"/>
    </row>
    <row r="3135" spans="5:5">
      <c r="E3135"/>
    </row>
    <row r="3136" spans="5:5">
      <c r="E3136"/>
    </row>
    <row r="3137" spans="5:5">
      <c r="E3137"/>
    </row>
    <row r="3138" spans="5:5">
      <c r="E3138"/>
    </row>
    <row r="3139" spans="5:5">
      <c r="E3139"/>
    </row>
    <row r="3140" spans="5:5">
      <c r="E3140"/>
    </row>
    <row r="3141" spans="5:5">
      <c r="E3141"/>
    </row>
    <row r="3142" spans="5:5">
      <c r="E3142"/>
    </row>
    <row r="3143" spans="5:5">
      <c r="E3143"/>
    </row>
    <row r="3144" spans="5:5">
      <c r="E3144"/>
    </row>
    <row r="3145" spans="5:5">
      <c r="E3145"/>
    </row>
    <row r="3146" spans="5:5">
      <c r="E3146"/>
    </row>
    <row r="3147" spans="5:5">
      <c r="E3147"/>
    </row>
    <row r="3148" spans="5:5">
      <c r="E3148"/>
    </row>
    <row r="3149" spans="5:5">
      <c r="E3149"/>
    </row>
    <row r="3150" spans="5:5">
      <c r="E3150"/>
    </row>
    <row r="3151" spans="5:5">
      <c r="E3151"/>
    </row>
    <row r="3152" spans="5:5">
      <c r="E3152"/>
    </row>
    <row r="3153" spans="5:5">
      <c r="E3153"/>
    </row>
    <row r="3154" spans="5:5">
      <c r="E3154"/>
    </row>
    <row r="3155" spans="5:5">
      <c r="E3155"/>
    </row>
    <row r="3156" spans="5:5">
      <c r="E3156"/>
    </row>
    <row r="3157" spans="5:5">
      <c r="E3157"/>
    </row>
    <row r="3158" spans="5:5">
      <c r="E3158"/>
    </row>
    <row r="3159" spans="5:5">
      <c r="E3159"/>
    </row>
    <row r="3160" spans="5:5">
      <c r="E3160"/>
    </row>
    <row r="3161" spans="5:5">
      <c r="E3161"/>
    </row>
    <row r="3162" spans="5:5">
      <c r="E3162"/>
    </row>
    <row r="3163" spans="5:5">
      <c r="E3163"/>
    </row>
    <row r="3164" spans="5:5">
      <c r="E3164"/>
    </row>
    <row r="3165" spans="5:5">
      <c r="E3165"/>
    </row>
    <row r="3166" spans="5:5">
      <c r="E3166"/>
    </row>
    <row r="3167" spans="5:5">
      <c r="E3167"/>
    </row>
    <row r="3168" spans="5:5">
      <c r="E3168"/>
    </row>
    <row r="3169" spans="5:5">
      <c r="E3169"/>
    </row>
    <row r="3170" spans="5:5">
      <c r="E3170"/>
    </row>
    <row r="3171" spans="5:5">
      <c r="E3171"/>
    </row>
    <row r="3172" spans="5:5">
      <c r="E3172"/>
    </row>
    <row r="3173" spans="5:5">
      <c r="E3173"/>
    </row>
    <row r="3174" spans="5:5">
      <c r="E3174"/>
    </row>
    <row r="3175" spans="5:5">
      <c r="E3175"/>
    </row>
    <row r="3176" spans="5:5">
      <c r="E3176"/>
    </row>
    <row r="3177" spans="5:5">
      <c r="E3177"/>
    </row>
    <row r="3178" spans="5:5">
      <c r="E3178"/>
    </row>
    <row r="3179" spans="5:5">
      <c r="E3179"/>
    </row>
    <row r="3180" spans="5:5">
      <c r="E3180"/>
    </row>
    <row r="3181" spans="5:5">
      <c r="E3181"/>
    </row>
    <row r="3182" spans="5:5">
      <c r="E3182"/>
    </row>
    <row r="3183" spans="5:5">
      <c r="E3183"/>
    </row>
    <row r="3184" spans="5:5">
      <c r="E3184"/>
    </row>
    <row r="3185" spans="5:5">
      <c r="E3185"/>
    </row>
    <row r="3186" spans="5:5">
      <c r="E3186"/>
    </row>
    <row r="3187" spans="5:5">
      <c r="E3187"/>
    </row>
    <row r="3188" spans="5:5">
      <c r="E3188"/>
    </row>
    <row r="3189" spans="5:5">
      <c r="E3189"/>
    </row>
    <row r="3190" spans="5:5">
      <c r="E3190"/>
    </row>
    <row r="3191" spans="5:5">
      <c r="E3191"/>
    </row>
    <row r="3192" spans="5:5">
      <c r="E3192"/>
    </row>
    <row r="3193" spans="5:5">
      <c r="E3193"/>
    </row>
    <row r="3194" spans="5:5">
      <c r="E3194"/>
    </row>
    <row r="3195" spans="5:5">
      <c r="E3195"/>
    </row>
    <row r="3196" spans="5:5">
      <c r="E3196"/>
    </row>
    <row r="3197" spans="5:5">
      <c r="E3197"/>
    </row>
    <row r="3198" spans="5:5">
      <c r="E3198"/>
    </row>
    <row r="3199" spans="5:5">
      <c r="E3199"/>
    </row>
    <row r="3200" spans="5:5">
      <c r="E3200"/>
    </row>
    <row r="3201" spans="5:5">
      <c r="E3201"/>
    </row>
    <row r="3202" spans="5:5">
      <c r="E3202"/>
    </row>
    <row r="3203" spans="5:5">
      <c r="E3203"/>
    </row>
    <row r="3204" spans="5:5">
      <c r="E3204"/>
    </row>
    <row r="3205" spans="5:5">
      <c r="E3205"/>
    </row>
    <row r="3206" spans="5:5">
      <c r="E3206"/>
    </row>
    <row r="3207" spans="5:5">
      <c r="E3207"/>
    </row>
    <row r="3208" spans="5:5">
      <c r="E3208"/>
    </row>
    <row r="3209" spans="5:5">
      <c r="E3209"/>
    </row>
    <row r="3210" spans="5:5">
      <c r="E3210"/>
    </row>
    <row r="3211" spans="5:5">
      <c r="E3211"/>
    </row>
    <row r="3212" spans="5:5">
      <c r="E3212"/>
    </row>
    <row r="3213" spans="5:5">
      <c r="E3213"/>
    </row>
    <row r="3214" spans="5:5">
      <c r="E3214"/>
    </row>
    <row r="3215" spans="5:5">
      <c r="E3215"/>
    </row>
    <row r="3216" spans="5:5">
      <c r="E3216"/>
    </row>
    <row r="3217" spans="5:5">
      <c r="E3217"/>
    </row>
    <row r="3218" spans="5:5">
      <c r="E3218"/>
    </row>
    <row r="3219" spans="5:5">
      <c r="E3219"/>
    </row>
    <row r="3220" spans="5:5">
      <c r="E3220"/>
    </row>
    <row r="3221" spans="5:5">
      <c r="E3221"/>
    </row>
    <row r="3222" spans="5:5">
      <c r="E3222"/>
    </row>
    <row r="3223" spans="5:5">
      <c r="E3223"/>
    </row>
    <row r="3224" spans="5:5">
      <c r="E3224"/>
    </row>
    <row r="3225" spans="5:5">
      <c r="E3225"/>
    </row>
    <row r="3226" spans="5:5">
      <c r="E3226"/>
    </row>
    <row r="3227" spans="5:5">
      <c r="E3227"/>
    </row>
    <row r="3228" spans="5:5">
      <c r="E3228"/>
    </row>
    <row r="3229" spans="5:5">
      <c r="E3229"/>
    </row>
    <row r="3230" spans="5:5">
      <c r="E3230"/>
    </row>
    <row r="3231" spans="5:5">
      <c r="E3231"/>
    </row>
    <row r="3232" spans="5:5">
      <c r="E3232"/>
    </row>
    <row r="3233" spans="5:5">
      <c r="E3233"/>
    </row>
    <row r="3234" spans="5:5">
      <c r="E3234"/>
    </row>
    <row r="3235" spans="5:5">
      <c r="E3235"/>
    </row>
    <row r="3236" spans="5:5">
      <c r="E3236"/>
    </row>
    <row r="3237" spans="5:5">
      <c r="E3237"/>
    </row>
    <row r="3238" spans="5:5">
      <c r="E3238"/>
    </row>
    <row r="3239" spans="5:5">
      <c r="E3239"/>
    </row>
    <row r="3240" spans="5:5">
      <c r="E3240"/>
    </row>
    <row r="3241" spans="5:5">
      <c r="E3241"/>
    </row>
    <row r="3242" spans="5:5">
      <c r="E3242"/>
    </row>
    <row r="3243" spans="5:5">
      <c r="E3243"/>
    </row>
    <row r="3244" spans="5:5">
      <c r="E3244"/>
    </row>
    <row r="3245" spans="5:5">
      <c r="E3245"/>
    </row>
    <row r="3246" spans="5:5">
      <c r="E3246"/>
    </row>
    <row r="3247" spans="5:5">
      <c r="E3247"/>
    </row>
    <row r="3248" spans="5:5">
      <c r="E3248"/>
    </row>
    <row r="3249" spans="5:5">
      <c r="E3249"/>
    </row>
    <row r="3250" spans="5:5">
      <c r="E3250"/>
    </row>
    <row r="3251" spans="5:5">
      <c r="E3251"/>
    </row>
    <row r="3252" spans="5:5">
      <c r="E3252"/>
    </row>
    <row r="3253" spans="5:5">
      <c r="E3253"/>
    </row>
    <row r="3254" spans="5:5">
      <c r="E3254"/>
    </row>
    <row r="3255" spans="5:5">
      <c r="E3255"/>
    </row>
    <row r="3256" spans="5:5">
      <c r="E3256"/>
    </row>
    <row r="3257" spans="5:5">
      <c r="E3257"/>
    </row>
    <row r="3258" spans="5:5">
      <c r="E3258"/>
    </row>
    <row r="3259" spans="5:5">
      <c r="E3259"/>
    </row>
    <row r="3260" spans="5:5">
      <c r="E3260"/>
    </row>
    <row r="3261" spans="5:5">
      <c r="E3261"/>
    </row>
    <row r="3262" spans="5:5">
      <c r="E3262"/>
    </row>
    <row r="3263" spans="5:5">
      <c r="E3263"/>
    </row>
    <row r="3264" spans="5:5">
      <c r="E3264"/>
    </row>
    <row r="3265" spans="5:5">
      <c r="E3265"/>
    </row>
    <row r="3266" spans="5:5">
      <c r="E3266"/>
    </row>
    <row r="3267" spans="5:5">
      <c r="E3267"/>
    </row>
    <row r="3268" spans="5:5">
      <c r="E3268"/>
    </row>
    <row r="3269" spans="5:5">
      <c r="E3269"/>
    </row>
    <row r="3270" spans="5:5">
      <c r="E3270"/>
    </row>
    <row r="3271" spans="5:5">
      <c r="E3271"/>
    </row>
    <row r="3272" spans="5:5">
      <c r="E3272"/>
    </row>
    <row r="3273" spans="5:5">
      <c r="E3273"/>
    </row>
    <row r="3274" spans="5:5">
      <c r="E3274"/>
    </row>
    <row r="3275" spans="5:5">
      <c r="E3275"/>
    </row>
    <row r="3276" spans="5:5">
      <c r="E3276"/>
    </row>
    <row r="3277" spans="5:5">
      <c r="E3277"/>
    </row>
    <row r="3278" spans="5:5">
      <c r="E3278"/>
    </row>
    <row r="3279" spans="5:5">
      <c r="E3279"/>
    </row>
    <row r="3280" spans="5:5">
      <c r="E3280"/>
    </row>
    <row r="3281" spans="5:5">
      <c r="E3281"/>
    </row>
    <row r="3282" spans="5:5">
      <c r="E3282"/>
    </row>
    <row r="3283" spans="5:5">
      <c r="E3283"/>
    </row>
    <row r="3284" spans="5:5">
      <c r="E3284"/>
    </row>
    <row r="3285" spans="5:5">
      <c r="E3285"/>
    </row>
    <row r="3286" spans="5:5">
      <c r="E3286"/>
    </row>
    <row r="3287" spans="5:5">
      <c r="E3287"/>
    </row>
    <row r="3288" spans="5:5">
      <c r="E3288"/>
    </row>
    <row r="3289" spans="5:5">
      <c r="E3289"/>
    </row>
    <row r="3290" spans="5:5">
      <c r="E3290"/>
    </row>
    <row r="3291" spans="5:5">
      <c r="E3291"/>
    </row>
    <row r="3292" spans="5:5">
      <c r="E3292"/>
    </row>
    <row r="3293" spans="5:5">
      <c r="E3293"/>
    </row>
    <row r="3294" spans="5:5">
      <c r="E3294"/>
    </row>
    <row r="3295" spans="5:5">
      <c r="E3295"/>
    </row>
    <row r="3296" spans="5:5">
      <c r="E3296"/>
    </row>
    <row r="3297" spans="5:5">
      <c r="E3297"/>
    </row>
    <row r="3298" spans="5:5">
      <c r="E3298"/>
    </row>
    <row r="3299" spans="5:5">
      <c r="E3299"/>
    </row>
    <row r="3300" spans="5:5">
      <c r="E3300"/>
    </row>
    <row r="3301" spans="5:5">
      <c r="E3301"/>
    </row>
    <row r="3302" spans="5:5">
      <c r="E3302"/>
    </row>
    <row r="3303" spans="5:5">
      <c r="E3303"/>
    </row>
    <row r="3304" spans="5:5">
      <c r="E3304"/>
    </row>
    <row r="3305" spans="5:5">
      <c r="E3305"/>
    </row>
    <row r="3306" spans="5:5">
      <c r="E3306"/>
    </row>
    <row r="3307" spans="5:5">
      <c r="E3307"/>
    </row>
    <row r="3308" spans="5:5">
      <c r="E3308"/>
    </row>
    <row r="3309" spans="5:5">
      <c r="E3309"/>
    </row>
    <row r="3310" spans="5:5">
      <c r="E3310"/>
    </row>
    <row r="3311" spans="5:5">
      <c r="E3311"/>
    </row>
    <row r="3312" spans="5:5">
      <c r="E3312"/>
    </row>
    <row r="3313" spans="5:5">
      <c r="E3313"/>
    </row>
    <row r="3314" spans="5:5">
      <c r="E3314"/>
    </row>
    <row r="3315" spans="5:5">
      <c r="E3315"/>
    </row>
    <row r="3316" spans="5:5">
      <c r="E3316"/>
    </row>
    <row r="3317" spans="5:5">
      <c r="E3317"/>
    </row>
    <row r="3318" spans="5:5">
      <c r="E3318"/>
    </row>
    <row r="3319" spans="5:5">
      <c r="E3319"/>
    </row>
    <row r="3320" spans="5:5">
      <c r="E3320"/>
    </row>
    <row r="3321" spans="5:5">
      <c r="E3321"/>
    </row>
    <row r="3322" spans="5:5">
      <c r="E3322"/>
    </row>
    <row r="3323" spans="5:5">
      <c r="E3323"/>
    </row>
    <row r="3324" spans="5:5">
      <c r="E3324"/>
    </row>
    <row r="3325" spans="5:5">
      <c r="E3325"/>
    </row>
    <row r="3326" spans="5:5">
      <c r="E3326"/>
    </row>
    <row r="3327" spans="5:5">
      <c r="E3327"/>
    </row>
    <row r="3328" spans="5:5">
      <c r="E3328"/>
    </row>
    <row r="3329" spans="5:5">
      <c r="E3329"/>
    </row>
    <row r="3330" spans="5:5">
      <c r="E3330"/>
    </row>
    <row r="3331" spans="5:5">
      <c r="E3331"/>
    </row>
    <row r="3332" spans="5:5">
      <c r="E3332"/>
    </row>
    <row r="3333" spans="5:5">
      <c r="E3333"/>
    </row>
    <row r="3334" spans="5:5">
      <c r="E3334"/>
    </row>
    <row r="3335" spans="5:5">
      <c r="E3335"/>
    </row>
    <row r="3336" spans="5:5">
      <c r="E3336"/>
    </row>
    <row r="3337" spans="5:5">
      <c r="E3337"/>
    </row>
    <row r="3338" spans="5:5">
      <c r="E3338"/>
    </row>
    <row r="3339" spans="5:5">
      <c r="E3339"/>
    </row>
    <row r="3340" spans="5:5">
      <c r="E3340"/>
    </row>
    <row r="3341" spans="5:5">
      <c r="E3341"/>
    </row>
    <row r="3342" spans="5:5">
      <c r="E3342"/>
    </row>
    <row r="3343" spans="5:5">
      <c r="E3343"/>
    </row>
    <row r="3344" spans="5:5">
      <c r="E3344"/>
    </row>
    <row r="3345" spans="5:5">
      <c r="E3345"/>
    </row>
    <row r="3346" spans="5:5">
      <c r="E3346"/>
    </row>
    <row r="3347" spans="5:5">
      <c r="E3347"/>
    </row>
    <row r="3348" spans="5:5">
      <c r="E3348"/>
    </row>
    <row r="3349" spans="5:5">
      <c r="E3349"/>
    </row>
    <row r="3350" spans="5:5">
      <c r="E3350"/>
    </row>
    <row r="3351" spans="5:5">
      <c r="E3351"/>
    </row>
    <row r="3352" spans="5:5">
      <c r="E3352"/>
    </row>
    <row r="3353" spans="5:5">
      <c r="E3353"/>
    </row>
    <row r="3354" spans="5:5">
      <c r="E3354"/>
    </row>
    <row r="3355" spans="5:5">
      <c r="E3355"/>
    </row>
    <row r="3356" spans="5:5">
      <c r="E3356"/>
    </row>
    <row r="3357" spans="5:5">
      <c r="E3357"/>
    </row>
    <row r="3358" spans="5:5">
      <c r="E3358"/>
    </row>
    <row r="3359" spans="5:5">
      <c r="E3359"/>
    </row>
    <row r="3360" spans="5:5">
      <c r="E3360"/>
    </row>
    <row r="3361" spans="5:5">
      <c r="E3361"/>
    </row>
    <row r="3362" spans="5:5">
      <c r="E3362"/>
    </row>
    <row r="3363" spans="5:5">
      <c r="E3363"/>
    </row>
    <row r="3364" spans="5:5">
      <c r="E3364"/>
    </row>
    <row r="3365" spans="5:5">
      <c r="E3365"/>
    </row>
    <row r="3366" spans="5:5">
      <c r="E3366"/>
    </row>
    <row r="3367" spans="5:5">
      <c r="E3367"/>
    </row>
    <row r="3368" spans="5:5">
      <c r="E3368"/>
    </row>
    <row r="3369" spans="5:5">
      <c r="E3369"/>
    </row>
    <row r="3370" spans="5:5">
      <c r="E3370"/>
    </row>
    <row r="3371" spans="5:5">
      <c r="E3371"/>
    </row>
    <row r="3372" spans="5:5">
      <c r="E3372"/>
    </row>
    <row r="3373" spans="5:5">
      <c r="E3373"/>
    </row>
    <row r="3374" spans="5:5">
      <c r="E3374"/>
    </row>
    <row r="3375" spans="5:5">
      <c r="E3375"/>
    </row>
    <row r="3376" spans="5:5">
      <c r="E3376"/>
    </row>
    <row r="3377" spans="5:5">
      <c r="E3377"/>
    </row>
    <row r="3378" spans="5:5">
      <c r="E3378"/>
    </row>
    <row r="3379" spans="5:5">
      <c r="E3379"/>
    </row>
    <row r="3380" spans="5:5">
      <c r="E3380"/>
    </row>
    <row r="3381" spans="5:5">
      <c r="E3381"/>
    </row>
    <row r="3382" spans="5:5">
      <c r="E3382"/>
    </row>
    <row r="3383" spans="5:5">
      <c r="E3383"/>
    </row>
    <row r="3384" spans="5:5">
      <c r="E3384"/>
    </row>
    <row r="3385" spans="5:5">
      <c r="E3385"/>
    </row>
    <row r="3386" spans="5:5">
      <c r="E3386"/>
    </row>
    <row r="3387" spans="5:5">
      <c r="E3387"/>
    </row>
    <row r="3388" spans="5:5">
      <c r="E3388"/>
    </row>
    <row r="3389" spans="5:5">
      <c r="E3389"/>
    </row>
    <row r="3390" spans="5:5">
      <c r="E3390"/>
    </row>
    <row r="3391" spans="5:5">
      <c r="E3391"/>
    </row>
    <row r="3392" spans="5:5">
      <c r="E3392"/>
    </row>
    <row r="3393" spans="5:5">
      <c r="E3393"/>
    </row>
    <row r="3394" spans="5:5">
      <c r="E3394"/>
    </row>
    <row r="3395" spans="5:5">
      <c r="E3395"/>
    </row>
    <row r="3396" spans="5:5">
      <c r="E3396"/>
    </row>
    <row r="3397" spans="5:5">
      <c r="E3397"/>
    </row>
    <row r="3398" spans="5:5">
      <c r="E3398"/>
    </row>
    <row r="3399" spans="5:5">
      <c r="E3399"/>
    </row>
    <row r="3400" spans="5:5">
      <c r="E3400"/>
    </row>
    <row r="3401" spans="5:5">
      <c r="E3401"/>
    </row>
    <row r="3402" spans="5:5">
      <c r="E3402"/>
    </row>
    <row r="3403" spans="5:5">
      <c r="E3403"/>
    </row>
    <row r="3404" spans="5:5">
      <c r="E3404"/>
    </row>
    <row r="3405" spans="5:5">
      <c r="E3405"/>
    </row>
    <row r="3406" spans="5:5">
      <c r="E3406"/>
    </row>
    <row r="3407" spans="5:5">
      <c r="E3407"/>
    </row>
    <row r="3408" spans="5:5">
      <c r="E3408"/>
    </row>
    <row r="3409" spans="5:5">
      <c r="E3409"/>
    </row>
    <row r="3410" spans="5:5">
      <c r="E3410"/>
    </row>
    <row r="3411" spans="5:5">
      <c r="E3411"/>
    </row>
    <row r="3412" spans="5:5">
      <c r="E3412"/>
    </row>
    <row r="3413" spans="5:5">
      <c r="E3413"/>
    </row>
    <row r="3414" spans="5:5">
      <c r="E3414"/>
    </row>
    <row r="3415" spans="5:5">
      <c r="E3415"/>
    </row>
    <row r="3416" spans="5:5">
      <c r="E3416"/>
    </row>
    <row r="3417" spans="5:5">
      <c r="E3417"/>
    </row>
    <row r="3418" spans="5:5">
      <c r="E3418"/>
    </row>
    <row r="3419" spans="5:5">
      <c r="E3419"/>
    </row>
    <row r="3420" spans="5:5">
      <c r="E3420"/>
    </row>
    <row r="3421" spans="5:5">
      <c r="E3421"/>
    </row>
    <row r="3422" spans="5:5">
      <c r="E3422"/>
    </row>
    <row r="3423" spans="5:5">
      <c r="E3423"/>
    </row>
    <row r="3424" spans="5:5">
      <c r="E3424"/>
    </row>
    <row r="3425" spans="5:5">
      <c r="E3425"/>
    </row>
    <row r="3426" spans="5:5">
      <c r="E3426"/>
    </row>
    <row r="3427" spans="5:5">
      <c r="E3427"/>
    </row>
    <row r="3428" spans="5:5">
      <c r="E3428"/>
    </row>
    <row r="3429" spans="5:5">
      <c r="E3429"/>
    </row>
    <row r="3430" spans="5:5">
      <c r="E3430"/>
    </row>
    <row r="3431" spans="5:5">
      <c r="E3431"/>
    </row>
    <row r="3432" spans="5:5">
      <c r="E3432"/>
    </row>
    <row r="3433" spans="5:5">
      <c r="E3433"/>
    </row>
    <row r="3434" spans="5:5">
      <c r="E3434"/>
    </row>
    <row r="3435" spans="5:5">
      <c r="E3435"/>
    </row>
    <row r="3436" spans="5:5">
      <c r="E3436"/>
    </row>
    <row r="3437" spans="5:5">
      <c r="E3437"/>
    </row>
    <row r="3438" spans="5:5">
      <c r="E3438"/>
    </row>
    <row r="3439" spans="5:5">
      <c r="E3439"/>
    </row>
    <row r="3440" spans="5:5">
      <c r="E3440"/>
    </row>
    <row r="3441" spans="5:5">
      <c r="E3441"/>
    </row>
    <row r="3442" spans="5:5">
      <c r="E3442"/>
    </row>
    <row r="3443" spans="5:5">
      <c r="E3443"/>
    </row>
    <row r="3444" spans="5:5">
      <c r="E3444"/>
    </row>
    <row r="3445" spans="5:5">
      <c r="E3445"/>
    </row>
    <row r="3446" spans="5:5">
      <c r="E3446"/>
    </row>
    <row r="3447" spans="5:5">
      <c r="E3447"/>
    </row>
    <row r="3448" spans="5:5">
      <c r="E3448"/>
    </row>
    <row r="3449" spans="5:5">
      <c r="E3449"/>
    </row>
    <row r="3450" spans="5:5">
      <c r="E3450"/>
    </row>
    <row r="3451" spans="5:5">
      <c r="E3451"/>
    </row>
    <row r="3452" spans="5:5">
      <c r="E3452"/>
    </row>
    <row r="3453" spans="5:5">
      <c r="E3453"/>
    </row>
    <row r="3454" spans="5:5">
      <c r="E3454"/>
    </row>
    <row r="3455" spans="5:5">
      <c r="E3455"/>
    </row>
    <row r="3456" spans="5:5">
      <c r="E3456"/>
    </row>
    <row r="3457" spans="5:5">
      <c r="E3457"/>
    </row>
    <row r="3458" spans="5:5">
      <c r="E3458"/>
    </row>
    <row r="3459" spans="5:5">
      <c r="E3459"/>
    </row>
    <row r="3460" spans="5:5">
      <c r="E3460"/>
    </row>
    <row r="3461" spans="5:5">
      <c r="E3461"/>
    </row>
    <row r="3462" spans="5:5">
      <c r="E3462"/>
    </row>
    <row r="3463" spans="5:5">
      <c r="E3463"/>
    </row>
    <row r="3464" spans="5:5">
      <c r="E3464"/>
    </row>
    <row r="3465" spans="5:5">
      <c r="E3465"/>
    </row>
    <row r="3466" spans="5:5">
      <c r="E3466"/>
    </row>
    <row r="3467" spans="5:5">
      <c r="E3467"/>
    </row>
    <row r="3468" spans="5:5">
      <c r="E3468"/>
    </row>
    <row r="3469" spans="5:5">
      <c r="E3469"/>
    </row>
    <row r="3470" spans="5:5">
      <c r="E3470"/>
    </row>
    <row r="3471" spans="5:5">
      <c r="E3471"/>
    </row>
    <row r="3472" spans="5:5">
      <c r="E3472"/>
    </row>
    <row r="3473" spans="5:5">
      <c r="E3473"/>
    </row>
    <row r="3474" spans="5:5">
      <c r="E3474"/>
    </row>
    <row r="3475" spans="5:5">
      <c r="E3475"/>
    </row>
    <row r="3476" spans="5:5">
      <c r="E3476"/>
    </row>
    <row r="3477" spans="5:5">
      <c r="E3477"/>
    </row>
    <row r="3478" spans="5:5">
      <c r="E3478"/>
    </row>
    <row r="3479" spans="5:5">
      <c r="E3479"/>
    </row>
    <row r="3480" spans="5:5">
      <c r="E3480"/>
    </row>
    <row r="3481" spans="5:5">
      <c r="E3481"/>
    </row>
    <row r="3482" spans="5:5">
      <c r="E3482"/>
    </row>
    <row r="3483" spans="5:5">
      <c r="E3483"/>
    </row>
    <row r="3484" spans="5:5">
      <c r="E3484"/>
    </row>
    <row r="3485" spans="5:5">
      <c r="E3485"/>
    </row>
    <row r="3486" spans="5:5">
      <c r="E3486"/>
    </row>
    <row r="3487" spans="5:5">
      <c r="E3487"/>
    </row>
    <row r="3488" spans="5:5">
      <c r="E3488"/>
    </row>
    <row r="3489" spans="5:5">
      <c r="E3489"/>
    </row>
    <row r="3490" spans="5:5">
      <c r="E3490"/>
    </row>
    <row r="3491" spans="5:5">
      <c r="E3491"/>
    </row>
    <row r="3492" spans="5:5">
      <c r="E3492"/>
    </row>
    <row r="3493" spans="5:5">
      <c r="E3493"/>
    </row>
    <row r="3494" spans="5:5">
      <c r="E3494"/>
    </row>
    <row r="3495" spans="5:5">
      <c r="E3495"/>
    </row>
    <row r="3496" spans="5:5">
      <c r="E3496"/>
    </row>
    <row r="3497" spans="5:5">
      <c r="E3497"/>
    </row>
    <row r="3498" spans="5:5">
      <c r="E3498"/>
    </row>
    <row r="3499" spans="5:5">
      <c r="E3499"/>
    </row>
    <row r="3500" spans="5:5">
      <c r="E3500"/>
    </row>
    <row r="3501" spans="5:5">
      <c r="E3501"/>
    </row>
    <row r="3502" spans="5:5">
      <c r="E3502"/>
    </row>
    <row r="3503" spans="5:5">
      <c r="E3503"/>
    </row>
    <row r="3504" spans="5:5">
      <c r="E3504"/>
    </row>
    <row r="3505" spans="5:5">
      <c r="E3505"/>
    </row>
    <row r="3506" spans="5:5">
      <c r="E3506"/>
    </row>
    <row r="3507" spans="5:5">
      <c r="E3507"/>
    </row>
    <row r="3508" spans="5:5">
      <c r="E3508"/>
    </row>
    <row r="3509" spans="5:5">
      <c r="E3509"/>
    </row>
    <row r="3510" spans="5:5">
      <c r="E3510"/>
    </row>
    <row r="3511" spans="5:5">
      <c r="E3511"/>
    </row>
    <row r="3512" spans="5:5">
      <c r="E3512"/>
    </row>
    <row r="3513" spans="5:5">
      <c r="E3513"/>
    </row>
    <row r="3514" spans="5:5">
      <c r="E3514"/>
    </row>
    <row r="3515" spans="5:5">
      <c r="E3515"/>
    </row>
    <row r="3516" spans="5:5">
      <c r="E3516"/>
    </row>
    <row r="3517" spans="5:5">
      <c r="E3517"/>
    </row>
    <row r="3518" spans="5:5">
      <c r="E3518"/>
    </row>
    <row r="3519" spans="5:5">
      <c r="E3519"/>
    </row>
    <row r="3520" spans="5:5">
      <c r="E3520"/>
    </row>
    <row r="3521" spans="5:5">
      <c r="E3521"/>
    </row>
    <row r="3522" spans="5:5">
      <c r="E3522"/>
    </row>
    <row r="3523" spans="5:5">
      <c r="E3523"/>
    </row>
    <row r="3524" spans="5:5">
      <c r="E3524"/>
    </row>
    <row r="3525" spans="5:5">
      <c r="E3525"/>
    </row>
    <row r="3526" spans="5:5">
      <c r="E3526"/>
    </row>
    <row r="3527" spans="5:5">
      <c r="E3527"/>
    </row>
    <row r="3528" spans="5:5">
      <c r="E3528"/>
    </row>
    <row r="3529" spans="5:5">
      <c r="E3529"/>
    </row>
    <row r="3530" spans="5:5">
      <c r="E3530"/>
    </row>
    <row r="3531" spans="5:5">
      <c r="E3531"/>
    </row>
    <row r="3532" spans="5:5">
      <c r="E3532"/>
    </row>
    <row r="3533" spans="5:5">
      <c r="E3533"/>
    </row>
    <row r="3534" spans="5:5">
      <c r="E3534"/>
    </row>
    <row r="3535" spans="5:5">
      <c r="E3535"/>
    </row>
    <row r="3536" spans="5:5">
      <c r="E3536"/>
    </row>
    <row r="3537" spans="5:5">
      <c r="E3537"/>
    </row>
    <row r="3538" spans="5:5">
      <c r="E3538"/>
    </row>
    <row r="3539" spans="5:5">
      <c r="E3539"/>
    </row>
    <row r="3540" spans="5:5">
      <c r="E3540"/>
    </row>
    <row r="3541" spans="5:5">
      <c r="E3541"/>
    </row>
    <row r="3542" spans="5:5">
      <c r="E3542"/>
    </row>
    <row r="3543" spans="5:5">
      <c r="E3543"/>
    </row>
    <row r="3544" spans="5:5">
      <c r="E3544"/>
    </row>
    <row r="3545" spans="5:5">
      <c r="E3545"/>
    </row>
    <row r="3546" spans="5:5">
      <c r="E3546"/>
    </row>
    <row r="3547" spans="5:5">
      <c r="E3547"/>
    </row>
    <row r="3548" spans="5:5">
      <c r="E3548"/>
    </row>
    <row r="3549" spans="5:5">
      <c r="E3549"/>
    </row>
    <row r="3550" spans="5:5">
      <c r="E3550"/>
    </row>
    <row r="3551" spans="5:5">
      <c r="E3551"/>
    </row>
    <row r="3552" spans="5:5">
      <c r="E3552"/>
    </row>
    <row r="3553" spans="5:5">
      <c r="E3553"/>
    </row>
    <row r="3554" spans="5:5">
      <c r="E3554"/>
    </row>
    <row r="3555" spans="5:5">
      <c r="E3555"/>
    </row>
    <row r="3556" spans="5:5">
      <c r="E3556"/>
    </row>
    <row r="3557" spans="5:5">
      <c r="E3557"/>
    </row>
    <row r="3558" spans="5:5">
      <c r="E3558"/>
    </row>
    <row r="3559" spans="5:5">
      <c r="E3559"/>
    </row>
    <row r="3560" spans="5:5">
      <c r="E3560"/>
    </row>
    <row r="3561" spans="5:5">
      <c r="E3561"/>
    </row>
    <row r="3562" spans="5:5">
      <c r="E3562"/>
    </row>
    <row r="3563" spans="5:5">
      <c r="E3563"/>
    </row>
    <row r="3564" spans="5:5">
      <c r="E3564"/>
    </row>
    <row r="3565" spans="5:5">
      <c r="E3565"/>
    </row>
    <row r="3566" spans="5:5">
      <c r="E3566"/>
    </row>
    <row r="3567" spans="5:5">
      <c r="E3567"/>
    </row>
    <row r="3568" spans="5:5">
      <c r="E3568"/>
    </row>
    <row r="3569" spans="5:5">
      <c r="E3569"/>
    </row>
    <row r="3570" spans="5:5">
      <c r="E3570"/>
    </row>
    <row r="3571" spans="5:5">
      <c r="E3571"/>
    </row>
    <row r="3572" spans="5:5">
      <c r="E3572"/>
    </row>
    <row r="3573" spans="5:5">
      <c r="E3573"/>
    </row>
    <row r="3574" spans="5:5">
      <c r="E3574"/>
    </row>
    <row r="3575" spans="5:5">
      <c r="E3575"/>
    </row>
    <row r="3576" spans="5:5">
      <c r="E3576"/>
    </row>
    <row r="3577" spans="5:5">
      <c r="E3577"/>
    </row>
    <row r="3578" spans="5:5">
      <c r="E3578"/>
    </row>
    <row r="3579" spans="5:5">
      <c r="E3579"/>
    </row>
    <row r="3580" spans="5:5">
      <c r="E3580"/>
    </row>
    <row r="3581" spans="5:5">
      <c r="E3581"/>
    </row>
    <row r="3582" spans="5:5">
      <c r="E3582"/>
    </row>
    <row r="3583" spans="5:5">
      <c r="E3583"/>
    </row>
    <row r="3584" spans="5:5">
      <c r="E3584"/>
    </row>
    <row r="3585" spans="5:5">
      <c r="E3585"/>
    </row>
    <row r="3586" spans="5:5">
      <c r="E3586"/>
    </row>
    <row r="3587" spans="5:5">
      <c r="E3587"/>
    </row>
    <row r="3588" spans="5:5">
      <c r="E3588"/>
    </row>
    <row r="3589" spans="5:5">
      <c r="E3589"/>
    </row>
    <row r="3590" spans="5:5">
      <c r="E3590"/>
    </row>
    <row r="3591" spans="5:5">
      <c r="E3591"/>
    </row>
    <row r="3592" spans="5:5">
      <c r="E3592"/>
    </row>
    <row r="3593" spans="5:5">
      <c r="E3593"/>
    </row>
    <row r="3594" spans="5:5">
      <c r="E3594"/>
    </row>
    <row r="3595" spans="5:5">
      <c r="E3595"/>
    </row>
    <row r="3596" spans="5:5">
      <c r="E3596"/>
    </row>
    <row r="3597" spans="5:5">
      <c r="E3597"/>
    </row>
    <row r="3598" spans="5:5">
      <c r="E3598"/>
    </row>
    <row r="3599" spans="5:5">
      <c r="E3599"/>
    </row>
    <row r="3600" spans="5:5">
      <c r="E3600"/>
    </row>
    <row r="3601" spans="5:5">
      <c r="E3601"/>
    </row>
    <row r="3602" spans="5:5">
      <c r="E3602"/>
    </row>
    <row r="3603" spans="5:5">
      <c r="E3603"/>
    </row>
    <row r="3604" spans="5:5">
      <c r="E3604"/>
    </row>
    <row r="3605" spans="5:5">
      <c r="E3605"/>
    </row>
    <row r="3606" spans="5:5">
      <c r="E3606"/>
    </row>
    <row r="3607" spans="5:5">
      <c r="E3607"/>
    </row>
    <row r="3608" spans="5:5">
      <c r="E3608"/>
    </row>
    <row r="3609" spans="5:5">
      <c r="E3609"/>
    </row>
    <row r="3610" spans="5:5">
      <c r="E3610"/>
    </row>
    <row r="3611" spans="5:5">
      <c r="E3611"/>
    </row>
    <row r="3612" spans="5:5">
      <c r="E3612"/>
    </row>
    <row r="3613" spans="5:5">
      <c r="E3613"/>
    </row>
    <row r="3614" spans="5:5">
      <c r="E3614"/>
    </row>
    <row r="3615" spans="5:5">
      <c r="E3615"/>
    </row>
    <row r="3616" spans="5:5">
      <c r="E3616"/>
    </row>
    <row r="3617" spans="5:5">
      <c r="E3617"/>
    </row>
    <row r="3618" spans="5:5">
      <c r="E3618"/>
    </row>
    <row r="3619" spans="5:5">
      <c r="E3619"/>
    </row>
    <row r="3620" spans="5:5">
      <c r="E3620"/>
    </row>
    <row r="3621" spans="5:5">
      <c r="E3621"/>
    </row>
    <row r="3622" spans="5:5">
      <c r="E3622"/>
    </row>
    <row r="3623" spans="5:5">
      <c r="E3623"/>
    </row>
    <row r="3624" spans="5:5">
      <c r="E3624"/>
    </row>
    <row r="3625" spans="5:5">
      <c r="E3625"/>
    </row>
    <row r="3626" spans="5:5">
      <c r="E3626"/>
    </row>
    <row r="3627" spans="5:5">
      <c r="E3627"/>
    </row>
    <row r="3628" spans="5:5">
      <c r="E3628"/>
    </row>
    <row r="3629" spans="5:5">
      <c r="E3629"/>
    </row>
    <row r="3630" spans="5:5">
      <c r="E3630"/>
    </row>
    <row r="3631" spans="5:5">
      <c r="E3631"/>
    </row>
    <row r="3632" spans="5:5">
      <c r="E3632"/>
    </row>
    <row r="3633" spans="5:5">
      <c r="E3633"/>
    </row>
    <row r="3634" spans="5:5">
      <c r="E3634"/>
    </row>
    <row r="3635" spans="5:5">
      <c r="E3635"/>
    </row>
    <row r="3636" spans="5:5">
      <c r="E3636"/>
    </row>
    <row r="3637" spans="5:5">
      <c r="E3637"/>
    </row>
    <row r="3638" spans="5:5">
      <c r="E3638"/>
    </row>
    <row r="3639" spans="5:5">
      <c r="E3639"/>
    </row>
    <row r="3640" spans="5:5">
      <c r="E3640"/>
    </row>
    <row r="3641" spans="5:5">
      <c r="E3641"/>
    </row>
    <row r="3642" spans="5:5">
      <c r="E3642"/>
    </row>
    <row r="3643" spans="5:5">
      <c r="E3643"/>
    </row>
    <row r="3644" spans="5:5">
      <c r="E3644"/>
    </row>
    <row r="3645" spans="5:5">
      <c r="E3645"/>
    </row>
    <row r="3646" spans="5:5">
      <c r="E3646"/>
    </row>
    <row r="3647" spans="5:5">
      <c r="E3647"/>
    </row>
    <row r="3648" spans="5:5">
      <c r="E3648"/>
    </row>
    <row r="3649" spans="5:5">
      <c r="E3649"/>
    </row>
    <row r="3650" spans="5:5">
      <c r="E3650"/>
    </row>
    <row r="3651" spans="5:5">
      <c r="E3651"/>
    </row>
    <row r="3652" spans="5:5">
      <c r="E3652"/>
    </row>
    <row r="3653" spans="5:5">
      <c r="E3653"/>
    </row>
    <row r="3654" spans="5:5">
      <c r="E3654"/>
    </row>
    <row r="3655" spans="5:5">
      <c r="E3655"/>
    </row>
    <row r="3656" spans="5:5">
      <c r="E3656"/>
    </row>
    <row r="3657" spans="5:5">
      <c r="E3657"/>
    </row>
    <row r="3658" spans="5:5">
      <c r="E3658"/>
    </row>
    <row r="3659" spans="5:5">
      <c r="E3659"/>
    </row>
    <row r="3660" spans="5:5">
      <c r="E3660"/>
    </row>
    <row r="3661" spans="5:5">
      <c r="E3661"/>
    </row>
    <row r="3662" spans="5:5">
      <c r="E3662"/>
    </row>
    <row r="3663" spans="5:5">
      <c r="E3663"/>
    </row>
    <row r="3664" spans="5:5">
      <c r="E3664"/>
    </row>
    <row r="3665" spans="5:5">
      <c r="E3665"/>
    </row>
    <row r="3666" spans="5:5">
      <c r="E3666"/>
    </row>
    <row r="3667" spans="5:5">
      <c r="E3667"/>
    </row>
    <row r="3668" spans="5:5">
      <c r="E3668"/>
    </row>
    <row r="3669" spans="5:5">
      <c r="E3669"/>
    </row>
    <row r="3670" spans="5:5">
      <c r="E3670"/>
    </row>
    <row r="3671" spans="5:5">
      <c r="E3671"/>
    </row>
    <row r="3672" spans="5:5">
      <c r="E3672"/>
    </row>
    <row r="3673" spans="5:5">
      <c r="E3673"/>
    </row>
    <row r="3674" spans="5:5">
      <c r="E3674"/>
    </row>
    <row r="3675" spans="5:5">
      <c r="E3675"/>
    </row>
    <row r="3676" spans="5:5">
      <c r="E3676"/>
    </row>
    <row r="3677" spans="5:5">
      <c r="E3677"/>
    </row>
    <row r="3678" spans="5:5">
      <c r="E3678"/>
    </row>
    <row r="3679" spans="5:5">
      <c r="E3679"/>
    </row>
    <row r="3680" spans="5:5">
      <c r="E3680"/>
    </row>
    <row r="3681" spans="5:5">
      <c r="E3681"/>
    </row>
    <row r="3682" spans="5:5">
      <c r="E3682"/>
    </row>
    <row r="3683" spans="5:5">
      <c r="E3683"/>
    </row>
    <row r="3684" spans="5:5">
      <c r="E3684"/>
    </row>
    <row r="3685" spans="5:5">
      <c r="E3685"/>
    </row>
    <row r="3686" spans="5:5">
      <c r="E3686"/>
    </row>
    <row r="3687" spans="5:5">
      <c r="E3687"/>
    </row>
    <row r="3688" spans="5:5">
      <c r="E3688"/>
    </row>
    <row r="3689" spans="5:5">
      <c r="E3689"/>
    </row>
    <row r="3690" spans="5:5">
      <c r="E3690"/>
    </row>
    <row r="3691" spans="5:5">
      <c r="E3691"/>
    </row>
    <row r="3692" spans="5:5">
      <c r="E3692"/>
    </row>
    <row r="3693" spans="5:5">
      <c r="E3693"/>
    </row>
    <row r="3694" spans="5:5">
      <c r="E3694"/>
    </row>
    <row r="3695" spans="5:5">
      <c r="E3695"/>
    </row>
    <row r="3696" spans="5:5">
      <c r="E3696"/>
    </row>
    <row r="3697" spans="5:5">
      <c r="E3697"/>
    </row>
    <row r="3698" spans="5:5">
      <c r="E3698"/>
    </row>
    <row r="3699" spans="5:5">
      <c r="E3699"/>
    </row>
    <row r="3700" spans="5:5">
      <c r="E3700"/>
    </row>
    <row r="3701" spans="5:5">
      <c r="E3701"/>
    </row>
    <row r="3702" spans="5:5">
      <c r="E3702"/>
    </row>
    <row r="3703" spans="5:5">
      <c r="E3703"/>
    </row>
    <row r="3704" spans="5:5">
      <c r="E3704"/>
    </row>
    <row r="3705" spans="5:5">
      <c r="E3705"/>
    </row>
    <row r="3706" spans="5:5">
      <c r="E3706"/>
    </row>
    <row r="3707" spans="5:5">
      <c r="E3707"/>
    </row>
    <row r="3708" spans="5:5">
      <c r="E3708"/>
    </row>
    <row r="3709" spans="5:5">
      <c r="E3709"/>
    </row>
    <row r="3710" spans="5:5">
      <c r="E3710"/>
    </row>
    <row r="3711" spans="5:5">
      <c r="E3711"/>
    </row>
    <row r="3712" spans="5:5">
      <c r="E3712"/>
    </row>
    <row r="3713" spans="5:5">
      <c r="E3713"/>
    </row>
    <row r="3714" spans="5:5">
      <c r="E3714"/>
    </row>
    <row r="3715" spans="5:5">
      <c r="E3715"/>
    </row>
    <row r="3716" spans="5:5">
      <c r="E3716"/>
    </row>
    <row r="3717" spans="5:5">
      <c r="E3717"/>
    </row>
    <row r="3718" spans="5:5">
      <c r="E3718"/>
    </row>
    <row r="3719" spans="5:5">
      <c r="E3719"/>
    </row>
    <row r="3720" spans="5:5">
      <c r="E3720"/>
    </row>
    <row r="3721" spans="5:5">
      <c r="E3721"/>
    </row>
    <row r="3722" spans="5:5">
      <c r="E3722"/>
    </row>
    <row r="3723" spans="5:5">
      <c r="E3723"/>
    </row>
    <row r="3724" spans="5:5">
      <c r="E3724"/>
    </row>
    <row r="3725" spans="5:5">
      <c r="E3725"/>
    </row>
    <row r="3726" spans="5:5">
      <c r="E3726"/>
    </row>
    <row r="3727" spans="5:5">
      <c r="E3727"/>
    </row>
    <row r="3728" spans="5:5">
      <c r="E3728"/>
    </row>
    <row r="3729" spans="5:5">
      <c r="E3729"/>
    </row>
    <row r="3730" spans="5:5">
      <c r="E3730"/>
    </row>
    <row r="3731" spans="5:5">
      <c r="E3731"/>
    </row>
    <row r="3732" spans="5:5">
      <c r="E3732"/>
    </row>
    <row r="3733" spans="5:5">
      <c r="E3733"/>
    </row>
    <row r="3734" spans="5:5">
      <c r="E3734"/>
    </row>
    <row r="3735" spans="5:5">
      <c r="E3735"/>
    </row>
    <row r="3736" spans="5:5">
      <c r="E3736"/>
    </row>
    <row r="3737" spans="5:5">
      <c r="E3737"/>
    </row>
    <row r="3738" spans="5:5">
      <c r="E3738"/>
    </row>
    <row r="3739" spans="5:5">
      <c r="E3739"/>
    </row>
    <row r="3740" spans="5:5">
      <c r="E3740"/>
    </row>
    <row r="3741" spans="5:5">
      <c r="E3741"/>
    </row>
    <row r="3742" spans="5:5">
      <c r="E3742"/>
    </row>
    <row r="3743" spans="5:5">
      <c r="E3743"/>
    </row>
    <row r="3744" spans="5:5">
      <c r="E3744"/>
    </row>
    <row r="3745" spans="5:5">
      <c r="E3745"/>
    </row>
    <row r="3746" spans="5:5">
      <c r="E3746"/>
    </row>
    <row r="3747" spans="5:5">
      <c r="E3747"/>
    </row>
    <row r="3748" spans="5:5">
      <c r="E3748"/>
    </row>
    <row r="3749" spans="5:5">
      <c r="E3749"/>
    </row>
    <row r="3750" spans="5:5">
      <c r="E3750"/>
    </row>
    <row r="3751" spans="5:5">
      <c r="E3751"/>
    </row>
    <row r="3752" spans="5:5">
      <c r="E3752"/>
    </row>
    <row r="3753" spans="5:5">
      <c r="E3753"/>
    </row>
    <row r="3754" spans="5:5">
      <c r="E3754"/>
    </row>
    <row r="3755" spans="5:5">
      <c r="E3755"/>
    </row>
    <row r="3756" spans="5:5">
      <c r="E3756"/>
    </row>
    <row r="3757" spans="5:5">
      <c r="E3757"/>
    </row>
    <row r="3758" spans="5:5">
      <c r="E3758"/>
    </row>
    <row r="3759" spans="5:5">
      <c r="E3759"/>
    </row>
    <row r="3760" spans="5:5">
      <c r="E3760"/>
    </row>
    <row r="3761" spans="5:5">
      <c r="E3761"/>
    </row>
    <row r="3762" spans="5:5">
      <c r="E3762"/>
    </row>
    <row r="3763" spans="5:5">
      <c r="E3763"/>
    </row>
    <row r="3764" spans="5:5">
      <c r="E3764"/>
    </row>
    <row r="3765" spans="5:5">
      <c r="E3765"/>
    </row>
    <row r="3766" spans="5:5">
      <c r="E3766"/>
    </row>
    <row r="3767" spans="5:5">
      <c r="E3767"/>
    </row>
    <row r="3768" spans="5:5">
      <c r="E3768"/>
    </row>
    <row r="3769" spans="5:5">
      <c r="E3769"/>
    </row>
    <row r="3770" spans="5:5">
      <c r="E3770"/>
    </row>
    <row r="3771" spans="5:5">
      <c r="E3771"/>
    </row>
    <row r="3772" spans="5:5">
      <c r="E3772"/>
    </row>
    <row r="3773" spans="5:5">
      <c r="E3773"/>
    </row>
    <row r="3774" spans="5:5">
      <c r="E3774"/>
    </row>
    <row r="3775" spans="5:5">
      <c r="E3775"/>
    </row>
    <row r="3776" spans="5:5">
      <c r="E3776"/>
    </row>
    <row r="3777" spans="5:5">
      <c r="E3777"/>
    </row>
    <row r="3778" spans="5:5">
      <c r="E3778"/>
    </row>
    <row r="3779" spans="5:5">
      <c r="E3779"/>
    </row>
    <row r="3780" spans="5:5">
      <c r="E3780"/>
    </row>
    <row r="3781" spans="5:5">
      <c r="E3781"/>
    </row>
    <row r="3782" spans="5:5">
      <c r="E3782"/>
    </row>
    <row r="3783" spans="5:5">
      <c r="E3783"/>
    </row>
    <row r="3784" spans="5:5">
      <c r="E3784"/>
    </row>
    <row r="3785" spans="5:5">
      <c r="E3785"/>
    </row>
    <row r="3786" spans="5:5">
      <c r="E3786"/>
    </row>
    <row r="3787" spans="5:5">
      <c r="E3787"/>
    </row>
    <row r="3788" spans="5:5">
      <c r="E3788"/>
    </row>
    <row r="3789" spans="5:5">
      <c r="E3789"/>
    </row>
    <row r="3790" spans="5:5">
      <c r="E3790"/>
    </row>
    <row r="3791" spans="5:5">
      <c r="E3791"/>
    </row>
    <row r="3792" spans="5:5">
      <c r="E3792"/>
    </row>
    <row r="3793" spans="5:5">
      <c r="E3793"/>
    </row>
    <row r="3794" spans="5:5">
      <c r="E3794"/>
    </row>
    <row r="3795" spans="5:5">
      <c r="E3795"/>
    </row>
    <row r="3796" spans="5:5">
      <c r="E3796"/>
    </row>
    <row r="3797" spans="5:5">
      <c r="E3797"/>
    </row>
    <row r="3798" spans="5:5">
      <c r="E3798"/>
    </row>
    <row r="3799" spans="5:5">
      <c r="E3799"/>
    </row>
    <row r="3800" spans="5:5">
      <c r="E3800"/>
    </row>
    <row r="3801" spans="5:5">
      <c r="E3801"/>
    </row>
    <row r="3802" spans="5:5">
      <c r="E3802"/>
    </row>
    <row r="3803" spans="5:5">
      <c r="E3803"/>
    </row>
    <row r="3804" spans="5:5">
      <c r="E3804"/>
    </row>
    <row r="3805" spans="5:5">
      <c r="E3805"/>
    </row>
    <row r="3806" spans="5:5">
      <c r="E3806"/>
    </row>
    <row r="3807" spans="5:5">
      <c r="E3807"/>
    </row>
    <row r="3808" spans="5:5">
      <c r="E3808"/>
    </row>
    <row r="3809" spans="5:5">
      <c r="E3809"/>
    </row>
    <row r="3810" spans="5:5">
      <c r="E3810"/>
    </row>
    <row r="3811" spans="5:5">
      <c r="E3811"/>
    </row>
    <row r="3812" spans="5:5">
      <c r="E3812"/>
    </row>
    <row r="3813" spans="5:5">
      <c r="E3813"/>
    </row>
    <row r="3814" spans="5:5">
      <c r="E3814"/>
    </row>
    <row r="3815" spans="5:5">
      <c r="E3815"/>
    </row>
    <row r="3816" spans="5:5">
      <c r="E3816"/>
    </row>
    <row r="3817" spans="5:5">
      <c r="E3817"/>
    </row>
    <row r="3818" spans="5:5">
      <c r="E3818"/>
    </row>
    <row r="3819" spans="5:5">
      <c r="E3819"/>
    </row>
    <row r="3820" spans="5:5">
      <c r="E3820"/>
    </row>
    <row r="3821" spans="5:5">
      <c r="E3821"/>
    </row>
    <row r="3822" spans="5:5">
      <c r="E3822"/>
    </row>
    <row r="3823" spans="5:5">
      <c r="E3823"/>
    </row>
    <row r="3824" spans="5:5">
      <c r="E3824"/>
    </row>
    <row r="3825" spans="5:5">
      <c r="E3825"/>
    </row>
    <row r="3826" spans="5:5">
      <c r="E3826"/>
    </row>
    <row r="3827" spans="5:5">
      <c r="E3827"/>
    </row>
    <row r="3828" spans="5:5">
      <c r="E3828"/>
    </row>
    <row r="3829" spans="5:5">
      <c r="E3829"/>
    </row>
    <row r="3830" spans="5:5">
      <c r="E3830"/>
    </row>
    <row r="3831" spans="5:5">
      <c r="E3831"/>
    </row>
    <row r="3832" spans="5:5">
      <c r="E3832"/>
    </row>
    <row r="3833" spans="5:5">
      <c r="E3833"/>
    </row>
    <row r="3834" spans="5:5">
      <c r="E3834"/>
    </row>
    <row r="3835" spans="5:5">
      <c r="E3835"/>
    </row>
    <row r="3836" spans="5:5">
      <c r="E3836"/>
    </row>
    <row r="3837" spans="5:5">
      <c r="E3837"/>
    </row>
    <row r="3838" spans="5:5">
      <c r="E3838"/>
    </row>
    <row r="3839" spans="5:5">
      <c r="E3839"/>
    </row>
    <row r="3840" spans="5:5">
      <c r="E3840"/>
    </row>
    <row r="3841" spans="5:5">
      <c r="E3841"/>
    </row>
    <row r="3842" spans="5:5">
      <c r="E3842"/>
    </row>
    <row r="3843" spans="5:5">
      <c r="E3843"/>
    </row>
    <row r="3844" spans="5:5">
      <c r="E3844"/>
    </row>
    <row r="3845" spans="5:5">
      <c r="E3845"/>
    </row>
    <row r="3846" spans="5:5">
      <c r="E3846"/>
    </row>
    <row r="3847" spans="5:5">
      <c r="E3847"/>
    </row>
    <row r="3848" spans="5:5">
      <c r="E3848"/>
    </row>
    <row r="3849" spans="5:5">
      <c r="E3849"/>
    </row>
    <row r="3850" spans="5:5">
      <c r="E3850"/>
    </row>
    <row r="3851" spans="5:5">
      <c r="E3851"/>
    </row>
    <row r="3852" spans="5:5">
      <c r="E3852"/>
    </row>
    <row r="3853" spans="5:5">
      <c r="E3853"/>
    </row>
    <row r="3854" spans="5:5">
      <c r="E3854"/>
    </row>
    <row r="3855" spans="5:5">
      <c r="E3855"/>
    </row>
    <row r="3856" spans="5:5">
      <c r="E3856"/>
    </row>
    <row r="3857" spans="5:5">
      <c r="E3857"/>
    </row>
    <row r="3858" spans="5:5">
      <c r="E3858"/>
    </row>
    <row r="3859" spans="5:5">
      <c r="E3859"/>
    </row>
    <row r="3860" spans="5:5">
      <c r="E3860"/>
    </row>
    <row r="3861" spans="5:5">
      <c r="E3861"/>
    </row>
    <row r="3862" spans="5:5">
      <c r="E3862"/>
    </row>
    <row r="3863" spans="5:5">
      <c r="E3863"/>
    </row>
    <row r="3864" spans="5:5">
      <c r="E3864"/>
    </row>
    <row r="3865" spans="5:5">
      <c r="E3865"/>
    </row>
    <row r="3866" spans="5:5">
      <c r="E3866"/>
    </row>
    <row r="3867" spans="5:5">
      <c r="E3867"/>
    </row>
    <row r="3868" spans="5:5">
      <c r="E3868"/>
    </row>
    <row r="3869" spans="5:5">
      <c r="E3869"/>
    </row>
    <row r="3870" spans="5:5">
      <c r="E3870"/>
    </row>
    <row r="3871" spans="5:5">
      <c r="E3871"/>
    </row>
    <row r="3872" spans="5:5">
      <c r="E3872"/>
    </row>
    <row r="3873" spans="5:5">
      <c r="E3873"/>
    </row>
    <row r="3874" spans="5:5">
      <c r="E3874"/>
    </row>
    <row r="3875" spans="5:5">
      <c r="E3875"/>
    </row>
    <row r="3876" spans="5:5">
      <c r="E3876"/>
    </row>
    <row r="3877" spans="5:5">
      <c r="E3877"/>
    </row>
    <row r="3878" spans="5:5">
      <c r="E3878"/>
    </row>
    <row r="3879" spans="5:5">
      <c r="E3879"/>
    </row>
    <row r="3880" spans="5:5">
      <c r="E3880"/>
    </row>
    <row r="3881" spans="5:5">
      <c r="E3881"/>
    </row>
    <row r="3882" spans="5:5">
      <c r="E3882"/>
    </row>
    <row r="3883" spans="5:5">
      <c r="E3883"/>
    </row>
    <row r="3884" spans="5:5">
      <c r="E3884"/>
    </row>
    <row r="3885" spans="5:5">
      <c r="E3885"/>
    </row>
    <row r="3886" spans="5:5">
      <c r="E3886"/>
    </row>
    <row r="3887" spans="5:5">
      <c r="E3887"/>
    </row>
    <row r="3888" spans="5:5">
      <c r="E3888"/>
    </row>
    <row r="3889" spans="5:5">
      <c r="E3889"/>
    </row>
    <row r="3890" spans="5:5">
      <c r="E3890"/>
    </row>
    <row r="3891" spans="5:5">
      <c r="E3891"/>
    </row>
    <row r="3892" spans="5:5">
      <c r="E3892"/>
    </row>
    <row r="3893" spans="5:5">
      <c r="E3893"/>
    </row>
    <row r="3894" spans="5:5">
      <c r="E3894"/>
    </row>
    <row r="3895" spans="5:5">
      <c r="E3895"/>
    </row>
    <row r="3896" spans="5:5">
      <c r="E3896"/>
    </row>
    <row r="3897" spans="5:5">
      <c r="E3897"/>
    </row>
    <row r="3898" spans="5:5">
      <c r="E3898"/>
    </row>
    <row r="3899" spans="5:5">
      <c r="E3899"/>
    </row>
    <row r="3900" spans="5:5">
      <c r="E3900"/>
    </row>
    <row r="3901" spans="5:5">
      <c r="E3901"/>
    </row>
    <row r="3902" spans="5:5">
      <c r="E3902"/>
    </row>
    <row r="3903" spans="5:5">
      <c r="E3903"/>
    </row>
    <row r="3904" spans="5:5">
      <c r="E3904"/>
    </row>
    <row r="3905" spans="5:5">
      <c r="E3905"/>
    </row>
    <row r="3906" spans="5:5">
      <c r="E3906"/>
    </row>
    <row r="3907" spans="5:5">
      <c r="E3907"/>
    </row>
    <row r="3908" spans="5:5">
      <c r="E3908"/>
    </row>
    <row r="3909" spans="5:5">
      <c r="E3909"/>
    </row>
    <row r="3910" spans="5:5">
      <c r="E3910"/>
    </row>
    <row r="3911" spans="5:5">
      <c r="E3911"/>
    </row>
    <row r="3912" spans="5:5">
      <c r="E3912"/>
    </row>
    <row r="3913" spans="5:5">
      <c r="E3913"/>
    </row>
    <row r="3914" spans="5:5">
      <c r="E3914"/>
    </row>
    <row r="3915" spans="5:5">
      <c r="E3915"/>
    </row>
    <row r="3916" spans="5:5">
      <c r="E3916"/>
    </row>
    <row r="3917" spans="5:5">
      <c r="E3917"/>
    </row>
    <row r="3918" spans="5:5">
      <c r="E3918"/>
    </row>
    <row r="3919" spans="5:5">
      <c r="E3919"/>
    </row>
    <row r="3920" spans="5:5">
      <c r="E3920"/>
    </row>
    <row r="3921" spans="5:5">
      <c r="E3921"/>
    </row>
    <row r="3922" spans="5:5">
      <c r="E3922"/>
    </row>
    <row r="3923" spans="5:5">
      <c r="E3923"/>
    </row>
    <row r="3924" spans="5:5">
      <c r="E3924"/>
    </row>
    <row r="3925" spans="5:5">
      <c r="E3925"/>
    </row>
    <row r="3926" spans="5:5">
      <c r="E3926"/>
    </row>
    <row r="3927" spans="5:5">
      <c r="E3927"/>
    </row>
    <row r="3928" spans="5:5">
      <c r="E3928"/>
    </row>
    <row r="3929" spans="5:5">
      <c r="E3929"/>
    </row>
    <row r="3930" spans="5:5">
      <c r="E3930"/>
    </row>
    <row r="3931" spans="5:5">
      <c r="E3931"/>
    </row>
    <row r="3932" spans="5:5">
      <c r="E3932"/>
    </row>
    <row r="3933" spans="5:5">
      <c r="E3933"/>
    </row>
    <row r="3934" spans="5:5">
      <c r="E3934"/>
    </row>
    <row r="3935" spans="5:5">
      <c r="E3935"/>
    </row>
    <row r="3936" spans="5:5">
      <c r="E3936"/>
    </row>
    <row r="3937" spans="5:5">
      <c r="E3937"/>
    </row>
    <row r="3938" spans="5:5">
      <c r="E3938"/>
    </row>
    <row r="3939" spans="5:5">
      <c r="E3939"/>
    </row>
    <row r="3940" spans="5:5">
      <c r="E3940"/>
    </row>
    <row r="3941" spans="5:5">
      <c r="E3941"/>
    </row>
    <row r="3942" spans="5:5">
      <c r="E3942"/>
    </row>
    <row r="3943" spans="5:5">
      <c r="E3943"/>
    </row>
    <row r="3944" spans="5:5">
      <c r="E3944"/>
    </row>
    <row r="3945" spans="5:5">
      <c r="E3945"/>
    </row>
    <row r="3946" spans="5:5">
      <c r="E3946"/>
    </row>
    <row r="3947" spans="5:5">
      <c r="E3947"/>
    </row>
    <row r="3948" spans="5:5">
      <c r="E3948"/>
    </row>
    <row r="3949" spans="5:5">
      <c r="E3949"/>
    </row>
    <row r="3950" spans="5:5">
      <c r="E3950"/>
    </row>
    <row r="3951" spans="5:5">
      <c r="E3951"/>
    </row>
    <row r="3952" spans="5:5">
      <c r="E3952"/>
    </row>
    <row r="3953" spans="5:5">
      <c r="E3953"/>
    </row>
    <row r="3954" spans="5:5">
      <c r="E3954"/>
    </row>
    <row r="3955" spans="5:5">
      <c r="E3955"/>
    </row>
    <row r="3956" spans="5:5">
      <c r="E3956"/>
    </row>
    <row r="3957" spans="5:5">
      <c r="E3957"/>
    </row>
    <row r="3958" spans="5:5">
      <c r="E3958"/>
    </row>
    <row r="3959" spans="5:5">
      <c r="E3959"/>
    </row>
    <row r="3960" spans="5:5">
      <c r="E3960"/>
    </row>
    <row r="3961" spans="5:5">
      <c r="E3961"/>
    </row>
    <row r="3962" spans="5:5">
      <c r="E3962"/>
    </row>
    <row r="3963" spans="5:5">
      <c r="E3963"/>
    </row>
    <row r="3964" spans="5:5">
      <c r="E3964"/>
    </row>
    <row r="3965" spans="5:5">
      <c r="E3965"/>
    </row>
    <row r="3966" spans="5:5">
      <c r="E3966"/>
    </row>
    <row r="3967" spans="5:5">
      <c r="E3967"/>
    </row>
    <row r="3968" spans="5:5">
      <c r="E3968"/>
    </row>
    <row r="3969" spans="5:5">
      <c r="E3969"/>
    </row>
    <row r="3970" spans="5:5">
      <c r="E3970"/>
    </row>
    <row r="3971" spans="5:5">
      <c r="E3971"/>
    </row>
    <row r="3972" spans="5:5">
      <c r="E3972"/>
    </row>
    <row r="3973" spans="5:5">
      <c r="E3973"/>
    </row>
    <row r="3974" spans="5:5">
      <c r="E3974"/>
    </row>
    <row r="3975" spans="5:5">
      <c r="E3975"/>
    </row>
    <row r="3976" spans="5:5">
      <c r="E3976"/>
    </row>
    <row r="3977" spans="5:5">
      <c r="E3977"/>
    </row>
    <row r="3978" spans="5:5">
      <c r="E3978"/>
    </row>
    <row r="3979" spans="5:5">
      <c r="E3979"/>
    </row>
    <row r="3980" spans="5:5">
      <c r="E3980"/>
    </row>
    <row r="3981" spans="5:5">
      <c r="E3981"/>
    </row>
    <row r="3982" spans="5:5">
      <c r="E3982"/>
    </row>
    <row r="3983" spans="5:5">
      <c r="E3983"/>
    </row>
    <row r="3984" spans="5:5">
      <c r="E3984"/>
    </row>
    <row r="3985" spans="5:5">
      <c r="E3985"/>
    </row>
    <row r="3986" spans="5:5">
      <c r="E3986"/>
    </row>
    <row r="3987" spans="5:5">
      <c r="E3987"/>
    </row>
    <row r="3988" spans="5:5">
      <c r="E3988"/>
    </row>
    <row r="3989" spans="5:5">
      <c r="E3989"/>
    </row>
    <row r="3990" spans="5:5">
      <c r="E3990"/>
    </row>
    <row r="3991" spans="5:5">
      <c r="E3991"/>
    </row>
    <row r="3992" spans="5:5">
      <c r="E3992"/>
    </row>
    <row r="3993" spans="5:5">
      <c r="E3993"/>
    </row>
    <row r="3994" spans="5:5">
      <c r="E3994"/>
    </row>
    <row r="3995" spans="5:5">
      <c r="E3995"/>
    </row>
    <row r="3996" spans="5:5">
      <c r="E3996"/>
    </row>
    <row r="3997" spans="5:5">
      <c r="E3997"/>
    </row>
    <row r="3998" spans="5:5">
      <c r="E3998"/>
    </row>
    <row r="3999" spans="5:5">
      <c r="E3999"/>
    </row>
    <row r="4000" spans="5:5">
      <c r="E4000"/>
    </row>
    <row r="4001" spans="5:5">
      <c r="E4001"/>
    </row>
    <row r="4002" spans="5:5">
      <c r="E4002"/>
    </row>
    <row r="4003" spans="5:5">
      <c r="E4003"/>
    </row>
    <row r="4004" spans="5:5">
      <c r="E4004"/>
    </row>
    <row r="4005" spans="5:5">
      <c r="E4005"/>
    </row>
    <row r="4006" spans="5:5">
      <c r="E4006"/>
    </row>
    <row r="4007" spans="5:5">
      <c r="E4007"/>
    </row>
    <row r="4008" spans="5:5">
      <c r="E4008"/>
    </row>
    <row r="4009" spans="5:5">
      <c r="E4009"/>
    </row>
    <row r="4010" spans="5:5">
      <c r="E4010"/>
    </row>
    <row r="4011" spans="5:5">
      <c r="E4011"/>
    </row>
    <row r="4012" spans="5:5">
      <c r="E4012"/>
    </row>
    <row r="4013" spans="5:5">
      <c r="E4013"/>
    </row>
    <row r="4014" spans="5:5">
      <c r="E4014"/>
    </row>
    <row r="4015" spans="5:5">
      <c r="E4015"/>
    </row>
    <row r="4016" spans="5:5">
      <c r="E4016"/>
    </row>
    <row r="4017" spans="5:5">
      <c r="E4017"/>
    </row>
    <row r="4018" spans="5:5">
      <c r="E4018"/>
    </row>
    <row r="4019" spans="5:5">
      <c r="E4019"/>
    </row>
    <row r="4020" spans="5:5">
      <c r="E4020"/>
    </row>
    <row r="4021" spans="5:5">
      <c r="E4021"/>
    </row>
    <row r="4022" spans="5:5">
      <c r="E4022"/>
    </row>
    <row r="4023" spans="5:5">
      <c r="E4023"/>
    </row>
    <row r="4024" spans="5:5">
      <c r="E4024"/>
    </row>
    <row r="4025" spans="5:5">
      <c r="E4025"/>
    </row>
    <row r="4026" spans="5:5">
      <c r="E4026"/>
    </row>
    <row r="4027" spans="5:5">
      <c r="E4027"/>
    </row>
    <row r="4028" spans="5:5">
      <c r="E4028"/>
    </row>
    <row r="4029" spans="5:5">
      <c r="E4029"/>
    </row>
    <row r="4030" spans="5:5">
      <c r="E4030"/>
    </row>
    <row r="4031" spans="5:5">
      <c r="E4031"/>
    </row>
    <row r="4032" spans="5:5">
      <c r="E4032"/>
    </row>
    <row r="4033" spans="5:5">
      <c r="E4033"/>
    </row>
    <row r="4034" spans="5:5">
      <c r="E4034"/>
    </row>
    <row r="4035" spans="5:5">
      <c r="E4035"/>
    </row>
    <row r="4036" spans="5:5">
      <c r="E4036"/>
    </row>
    <row r="4037" spans="5:5">
      <c r="E4037"/>
    </row>
    <row r="4038" spans="5:5">
      <c r="E4038"/>
    </row>
    <row r="4039" spans="5:5">
      <c r="E4039"/>
    </row>
    <row r="4040" spans="5:5">
      <c r="E4040"/>
    </row>
    <row r="4041" spans="5:5">
      <c r="E4041"/>
    </row>
    <row r="4042" spans="5:5">
      <c r="E4042"/>
    </row>
    <row r="4043" spans="5:5">
      <c r="E4043"/>
    </row>
    <row r="4044" spans="5:5">
      <c r="E4044"/>
    </row>
    <row r="4045" spans="5:5">
      <c r="E4045"/>
    </row>
    <row r="4046" spans="5:5">
      <c r="E4046"/>
    </row>
    <row r="4047" spans="5:5">
      <c r="E4047"/>
    </row>
    <row r="4048" spans="5:5">
      <c r="E4048"/>
    </row>
    <row r="4049" spans="5:5">
      <c r="E4049"/>
    </row>
    <row r="4050" spans="5:5">
      <c r="E4050"/>
    </row>
    <row r="4051" spans="5:5">
      <c r="E4051"/>
    </row>
    <row r="4052" spans="5:5">
      <c r="E4052"/>
    </row>
    <row r="4053" spans="5:5">
      <c r="E4053"/>
    </row>
    <row r="4054" spans="5:5">
      <c r="E4054"/>
    </row>
    <row r="4055" spans="5:5">
      <c r="E4055"/>
    </row>
    <row r="4056" spans="5:5">
      <c r="E4056"/>
    </row>
    <row r="4057" spans="5:5">
      <c r="E4057"/>
    </row>
    <row r="4058" spans="5:5">
      <c r="E4058"/>
    </row>
    <row r="4059" spans="5:5">
      <c r="E4059"/>
    </row>
    <row r="4060" spans="5:5">
      <c r="E4060"/>
    </row>
    <row r="4061" spans="5:5">
      <c r="E4061"/>
    </row>
    <row r="4062" spans="5:5">
      <c r="E4062"/>
    </row>
    <row r="4063" spans="5:5">
      <c r="E4063"/>
    </row>
    <row r="4064" spans="5:5">
      <c r="E4064"/>
    </row>
    <row r="4065" spans="5:5">
      <c r="E4065"/>
    </row>
    <row r="4066" spans="5:5">
      <c r="E4066"/>
    </row>
    <row r="4067" spans="5:5">
      <c r="E4067"/>
    </row>
    <row r="4068" spans="5:5">
      <c r="E4068"/>
    </row>
    <row r="4069" spans="5:5">
      <c r="E4069"/>
    </row>
    <row r="4070" spans="5:5">
      <c r="E4070"/>
    </row>
    <row r="4071" spans="5:5">
      <c r="E4071"/>
    </row>
    <row r="4072" spans="5:5">
      <c r="E4072"/>
    </row>
    <row r="4073" spans="5:5">
      <c r="E4073"/>
    </row>
    <row r="4074" spans="5:5">
      <c r="E4074"/>
    </row>
    <row r="4075" spans="5:5">
      <c r="E4075"/>
    </row>
    <row r="4076" spans="5:5">
      <c r="E4076"/>
    </row>
    <row r="4077" spans="5:5">
      <c r="E4077"/>
    </row>
    <row r="4078" spans="5:5">
      <c r="E4078"/>
    </row>
    <row r="4079" spans="5:5">
      <c r="E4079"/>
    </row>
    <row r="4080" spans="5:5">
      <c r="E4080"/>
    </row>
    <row r="4081" spans="5:5">
      <c r="E4081"/>
    </row>
    <row r="4082" spans="5:5">
      <c r="E4082"/>
    </row>
    <row r="4083" spans="5:5">
      <c r="E4083"/>
    </row>
    <row r="4084" spans="5:5">
      <c r="E4084"/>
    </row>
    <row r="4085" spans="5:5">
      <c r="E4085"/>
    </row>
    <row r="4086" spans="5:5">
      <c r="E4086"/>
    </row>
    <row r="4087" spans="5:5">
      <c r="E4087"/>
    </row>
    <row r="4088" spans="5:5">
      <c r="E4088"/>
    </row>
    <row r="4089" spans="5:5">
      <c r="E4089"/>
    </row>
    <row r="4090" spans="5:5">
      <c r="E4090"/>
    </row>
    <row r="4091" spans="5:5">
      <c r="E4091"/>
    </row>
    <row r="4092" spans="5:5">
      <c r="E4092"/>
    </row>
    <row r="4093" spans="5:5">
      <c r="E4093"/>
    </row>
    <row r="4094" spans="5:5">
      <c r="E4094"/>
    </row>
    <row r="4095" spans="5:5">
      <c r="E4095"/>
    </row>
    <row r="4096" spans="5:5">
      <c r="E4096"/>
    </row>
    <row r="4097" spans="5:5">
      <c r="E4097"/>
    </row>
    <row r="4098" spans="5:5">
      <c r="E4098"/>
    </row>
    <row r="4099" spans="5:5">
      <c r="E4099"/>
    </row>
    <row r="4100" spans="5:5">
      <c r="E4100"/>
    </row>
    <row r="4101" spans="5:5">
      <c r="E4101"/>
    </row>
    <row r="4102" spans="5:5">
      <c r="E4102"/>
    </row>
    <row r="4103" spans="5:5">
      <c r="E4103"/>
    </row>
    <row r="4104" spans="5:5">
      <c r="E4104"/>
    </row>
    <row r="4105" spans="5:5">
      <c r="E4105"/>
    </row>
    <row r="4106" spans="5:5">
      <c r="E4106"/>
    </row>
    <row r="4107" spans="5:5">
      <c r="E4107"/>
    </row>
    <row r="4108" spans="5:5">
      <c r="E4108"/>
    </row>
    <row r="4109" spans="5:5">
      <c r="E4109"/>
    </row>
    <row r="4110" spans="5:5">
      <c r="E4110"/>
    </row>
    <row r="4111" spans="5:5">
      <c r="E4111"/>
    </row>
    <row r="4112" spans="5:5">
      <c r="E4112"/>
    </row>
    <row r="4113" spans="5:5">
      <c r="E4113"/>
    </row>
    <row r="4114" spans="5:5">
      <c r="E4114"/>
    </row>
    <row r="4115" spans="5:5">
      <c r="E4115"/>
    </row>
    <row r="4116" spans="5:5">
      <c r="E4116"/>
    </row>
    <row r="4117" spans="5:5">
      <c r="E4117"/>
    </row>
    <row r="4118" spans="5:5">
      <c r="E4118"/>
    </row>
    <row r="4119" spans="5:5">
      <c r="E4119"/>
    </row>
    <row r="4120" spans="5:5">
      <c r="E4120"/>
    </row>
    <row r="4121" spans="5:5">
      <c r="E4121"/>
    </row>
    <row r="4122" spans="5:5">
      <c r="E4122"/>
    </row>
    <row r="4123" spans="5:5">
      <c r="E4123"/>
    </row>
    <row r="4124" spans="5:5">
      <c r="E4124"/>
    </row>
    <row r="4125" spans="5:5">
      <c r="E4125"/>
    </row>
    <row r="4126" spans="5:5">
      <c r="E4126"/>
    </row>
    <row r="4127" spans="5:5">
      <c r="E4127"/>
    </row>
    <row r="4128" spans="5:5">
      <c r="E4128"/>
    </row>
    <row r="4129" spans="5:5">
      <c r="E4129"/>
    </row>
    <row r="4130" spans="5:5">
      <c r="E4130"/>
    </row>
    <row r="4131" spans="5:5">
      <c r="E4131"/>
    </row>
    <row r="4132" spans="5:5">
      <c r="E4132"/>
    </row>
    <row r="4133" spans="5:5">
      <c r="E4133"/>
    </row>
    <row r="4134" spans="5:5">
      <c r="E4134"/>
    </row>
    <row r="4135" spans="5:5">
      <c r="E4135"/>
    </row>
    <row r="4136" spans="5:5">
      <c r="E4136"/>
    </row>
    <row r="4137" spans="5:5">
      <c r="E4137"/>
    </row>
    <row r="4138" spans="5:5">
      <c r="E4138"/>
    </row>
    <row r="4139" spans="5:5">
      <c r="E4139"/>
    </row>
    <row r="4140" spans="5:5">
      <c r="E4140"/>
    </row>
    <row r="4141" spans="5:5">
      <c r="E4141"/>
    </row>
    <row r="4142" spans="5:5">
      <c r="E4142"/>
    </row>
    <row r="4143" spans="5:5">
      <c r="E4143"/>
    </row>
    <row r="4144" spans="5:5">
      <c r="E4144"/>
    </row>
    <row r="4145" spans="5:5">
      <c r="E4145"/>
    </row>
    <row r="4146" spans="5:5">
      <c r="E4146"/>
    </row>
    <row r="4147" spans="5:5">
      <c r="E4147"/>
    </row>
    <row r="4148" spans="5:5">
      <c r="E4148"/>
    </row>
    <row r="4149" spans="5:5">
      <c r="E4149"/>
    </row>
    <row r="4150" spans="5:5">
      <c r="E4150"/>
    </row>
    <row r="4151" spans="5:5">
      <c r="E4151"/>
    </row>
    <row r="4152" spans="5:5">
      <c r="E4152"/>
    </row>
    <row r="4153" spans="5:5">
      <c r="E4153"/>
    </row>
    <row r="4154" spans="5:5">
      <c r="E4154"/>
    </row>
    <row r="4155" spans="5:5">
      <c r="E4155"/>
    </row>
    <row r="4156" spans="5:5">
      <c r="E4156"/>
    </row>
    <row r="4157" spans="5:5">
      <c r="E4157"/>
    </row>
    <row r="4158" spans="5:5">
      <c r="E4158"/>
    </row>
    <row r="4159" spans="5:5">
      <c r="E4159"/>
    </row>
    <row r="4160" spans="5:5">
      <c r="E4160"/>
    </row>
    <row r="4161" spans="5:5">
      <c r="E4161"/>
    </row>
    <row r="4162" spans="5:5">
      <c r="E4162"/>
    </row>
    <row r="4163" spans="5:5">
      <c r="E4163"/>
    </row>
    <row r="4164" spans="5:5">
      <c r="E4164"/>
    </row>
    <row r="4165" spans="5:5">
      <c r="E4165"/>
    </row>
    <row r="4166" spans="5:5">
      <c r="E4166"/>
    </row>
    <row r="4167" spans="5:5">
      <c r="E4167"/>
    </row>
    <row r="4168" spans="5:5">
      <c r="E4168"/>
    </row>
    <row r="4169" spans="5:5">
      <c r="E4169"/>
    </row>
    <row r="4170" spans="5:5">
      <c r="E4170"/>
    </row>
    <row r="4171" spans="5:5">
      <c r="E4171"/>
    </row>
    <row r="4172" spans="5:5">
      <c r="E4172"/>
    </row>
    <row r="4173" spans="5:5">
      <c r="E4173"/>
    </row>
    <row r="4174" spans="5:5">
      <c r="E4174"/>
    </row>
    <row r="4175" spans="5:5">
      <c r="E4175"/>
    </row>
    <row r="4176" spans="5:5">
      <c r="E4176"/>
    </row>
    <row r="4177" spans="5:5">
      <c r="E4177"/>
    </row>
    <row r="4178" spans="5:5">
      <c r="E4178"/>
    </row>
    <row r="4179" spans="5:5">
      <c r="E4179"/>
    </row>
    <row r="4180" spans="5:5">
      <c r="E4180"/>
    </row>
    <row r="4181" spans="5:5">
      <c r="E4181"/>
    </row>
    <row r="4182" spans="5:5">
      <c r="E4182"/>
    </row>
    <row r="4183" spans="5:5">
      <c r="E4183"/>
    </row>
    <row r="4184" spans="5:5">
      <c r="E4184"/>
    </row>
    <row r="4185" spans="5:5">
      <c r="E4185"/>
    </row>
    <row r="4186" spans="5:5">
      <c r="E4186"/>
    </row>
    <row r="4187" spans="5:5">
      <c r="E4187"/>
    </row>
    <row r="4188" spans="5:5">
      <c r="E4188"/>
    </row>
    <row r="4189" spans="5:5">
      <c r="E4189"/>
    </row>
    <row r="4190" spans="5:5">
      <c r="E4190"/>
    </row>
    <row r="4191" spans="5:5">
      <c r="E4191"/>
    </row>
    <row r="4192" spans="5:5">
      <c r="E4192"/>
    </row>
    <row r="4193" spans="5:5">
      <c r="E4193"/>
    </row>
    <row r="4194" spans="5:5">
      <c r="E4194"/>
    </row>
    <row r="4195" spans="5:5">
      <c r="E4195"/>
    </row>
    <row r="4196" spans="5:5">
      <c r="E4196"/>
    </row>
    <row r="4197" spans="5:5">
      <c r="E4197"/>
    </row>
    <row r="4198" spans="5:5">
      <c r="E4198"/>
    </row>
    <row r="4199" spans="5:5">
      <c r="E4199"/>
    </row>
    <row r="4200" spans="5:5">
      <c r="E4200"/>
    </row>
    <row r="4201" spans="5:5">
      <c r="E4201"/>
    </row>
    <row r="4202" spans="5:5">
      <c r="E4202"/>
    </row>
    <row r="4203" spans="5:5">
      <c r="E4203"/>
    </row>
    <row r="4204" spans="5:5">
      <c r="E4204"/>
    </row>
    <row r="4205" spans="5:5">
      <c r="E4205"/>
    </row>
    <row r="4206" spans="5:5">
      <c r="E4206"/>
    </row>
    <row r="4207" spans="5:5">
      <c r="E4207"/>
    </row>
    <row r="4208" spans="5:5">
      <c r="E4208"/>
    </row>
    <row r="4209" spans="5:5">
      <c r="E4209"/>
    </row>
    <row r="4210" spans="5:5">
      <c r="E4210"/>
    </row>
    <row r="4211" spans="5:5">
      <c r="E4211"/>
    </row>
    <row r="4212" spans="5:5">
      <c r="E4212"/>
    </row>
    <row r="4213" spans="5:5">
      <c r="E4213"/>
    </row>
    <row r="4214" spans="5:5">
      <c r="E4214"/>
    </row>
    <row r="4215" spans="5:5">
      <c r="E4215"/>
    </row>
    <row r="4216" spans="5:5">
      <c r="E4216"/>
    </row>
    <row r="4217" spans="5:5">
      <c r="E4217"/>
    </row>
    <row r="4218" spans="5:5">
      <c r="E4218"/>
    </row>
    <row r="4219" spans="5:5">
      <c r="E4219"/>
    </row>
    <row r="4220" spans="5:5">
      <c r="E4220"/>
    </row>
    <row r="4221" spans="5:5">
      <c r="E4221"/>
    </row>
    <row r="4222" spans="5:5">
      <c r="E4222"/>
    </row>
    <row r="4223" spans="5:5">
      <c r="E4223"/>
    </row>
    <row r="4224" spans="5:5">
      <c r="E4224"/>
    </row>
    <row r="4225" spans="5:5">
      <c r="E4225"/>
    </row>
    <row r="4226" spans="5:5">
      <c r="E4226"/>
    </row>
    <row r="4227" spans="5:5">
      <c r="E4227"/>
    </row>
    <row r="4228" spans="5:5">
      <c r="E4228"/>
    </row>
    <row r="4229" spans="5:5">
      <c r="E4229"/>
    </row>
    <row r="4230" spans="5:5">
      <c r="E4230"/>
    </row>
    <row r="4231" spans="5:5">
      <c r="E4231"/>
    </row>
    <row r="4232" spans="5:5">
      <c r="E4232"/>
    </row>
    <row r="4233" spans="5:5">
      <c r="E4233"/>
    </row>
    <row r="4234" spans="5:5">
      <c r="E4234"/>
    </row>
    <row r="4235" spans="5:5">
      <c r="E4235"/>
    </row>
    <row r="4236" spans="5:5">
      <c r="E4236"/>
    </row>
    <row r="4237" spans="5:5">
      <c r="E4237"/>
    </row>
    <row r="4238" spans="5:5">
      <c r="E4238"/>
    </row>
    <row r="4239" spans="5:5">
      <c r="E4239"/>
    </row>
    <row r="4240" spans="5:5">
      <c r="E4240"/>
    </row>
    <row r="4241" spans="5:5">
      <c r="E4241"/>
    </row>
    <row r="4242" spans="5:5">
      <c r="E4242"/>
    </row>
    <row r="4243" spans="5:5">
      <c r="E4243"/>
    </row>
    <row r="4244" spans="5:5">
      <c r="E4244"/>
    </row>
    <row r="4245" spans="5:5">
      <c r="E4245"/>
    </row>
    <row r="4246" spans="5:5">
      <c r="E4246"/>
    </row>
    <row r="4247" spans="5:5">
      <c r="E4247"/>
    </row>
    <row r="4248" spans="5:5">
      <c r="E4248"/>
    </row>
    <row r="4249" spans="5:5">
      <c r="E4249"/>
    </row>
    <row r="4250" spans="5:5">
      <c r="E4250"/>
    </row>
    <row r="4251" spans="5:5">
      <c r="E4251"/>
    </row>
    <row r="4252" spans="5:5">
      <c r="E4252"/>
    </row>
    <row r="4253" spans="5:5">
      <c r="E4253"/>
    </row>
    <row r="4254" spans="5:5">
      <c r="E4254"/>
    </row>
    <row r="4255" spans="5:5">
      <c r="E4255"/>
    </row>
    <row r="4256" spans="5:5">
      <c r="E4256"/>
    </row>
    <row r="4257" spans="5:5">
      <c r="E4257"/>
    </row>
    <row r="4258" spans="5:5">
      <c r="E4258"/>
    </row>
    <row r="4259" spans="5:5">
      <c r="E4259"/>
    </row>
    <row r="4260" spans="5:5">
      <c r="E4260"/>
    </row>
    <row r="4261" spans="5:5">
      <c r="E4261"/>
    </row>
    <row r="4262" spans="5:5">
      <c r="E4262"/>
    </row>
    <row r="4263" spans="5:5">
      <c r="E4263"/>
    </row>
    <row r="4264" spans="5:5">
      <c r="E4264"/>
    </row>
    <row r="4265" spans="5:5">
      <c r="E4265"/>
    </row>
    <row r="4266" spans="5:5">
      <c r="E4266"/>
    </row>
    <row r="4267" spans="5:5">
      <c r="E4267"/>
    </row>
    <row r="4268" spans="5:5">
      <c r="E4268"/>
    </row>
    <row r="4269" spans="5:5">
      <c r="E4269"/>
    </row>
    <row r="4270" spans="5:5">
      <c r="E4270"/>
    </row>
    <row r="4271" spans="5:5">
      <c r="E4271"/>
    </row>
    <row r="4272" spans="5:5">
      <c r="E4272"/>
    </row>
    <row r="4273" spans="5:5">
      <c r="E4273"/>
    </row>
    <row r="4274" spans="5:5">
      <c r="E4274"/>
    </row>
    <row r="4275" spans="5:5">
      <c r="E4275"/>
    </row>
    <row r="4276" spans="5:5">
      <c r="E4276"/>
    </row>
    <row r="4277" spans="5:5">
      <c r="E4277"/>
    </row>
    <row r="4278" spans="5:5">
      <c r="E4278"/>
    </row>
    <row r="4279" spans="5:5">
      <c r="E4279"/>
    </row>
    <row r="4280" spans="5:5">
      <c r="E4280"/>
    </row>
    <row r="4281" spans="5:5">
      <c r="E4281"/>
    </row>
    <row r="4282" spans="5:5">
      <c r="E4282"/>
    </row>
    <row r="4283" spans="5:5">
      <c r="E4283"/>
    </row>
    <row r="4284" spans="5:5">
      <c r="E4284"/>
    </row>
    <row r="4285" spans="5:5">
      <c r="E4285"/>
    </row>
    <row r="4286" spans="5:5">
      <c r="E4286"/>
    </row>
    <row r="4287" spans="5:5">
      <c r="E4287"/>
    </row>
    <row r="4288" spans="5:5">
      <c r="E4288"/>
    </row>
    <row r="4289" spans="5:5">
      <c r="E4289"/>
    </row>
    <row r="4290" spans="5:5">
      <c r="E4290"/>
    </row>
    <row r="4291" spans="5:5">
      <c r="E4291"/>
    </row>
    <row r="4292" spans="5:5">
      <c r="E4292"/>
    </row>
    <row r="4293" spans="5:5">
      <c r="E4293"/>
    </row>
    <row r="4294" spans="5:5">
      <c r="E4294"/>
    </row>
    <row r="4295" spans="5:5">
      <c r="E4295"/>
    </row>
    <row r="4296" spans="5:5">
      <c r="E4296"/>
    </row>
    <row r="4297" spans="5:5">
      <c r="E4297"/>
    </row>
    <row r="4298" spans="5:5">
      <c r="E4298"/>
    </row>
    <row r="4299" spans="5:5">
      <c r="E4299"/>
    </row>
    <row r="4300" spans="5:5">
      <c r="E4300"/>
    </row>
    <row r="4301" spans="5:5">
      <c r="E4301"/>
    </row>
    <row r="4302" spans="5:5">
      <c r="E4302"/>
    </row>
    <row r="4303" spans="5:5">
      <c r="E4303"/>
    </row>
    <row r="4304" spans="5:5">
      <c r="E4304"/>
    </row>
    <row r="4305" spans="5:5">
      <c r="E4305"/>
    </row>
    <row r="4306" spans="5:5">
      <c r="E4306"/>
    </row>
    <row r="4307" spans="5:5">
      <c r="E4307"/>
    </row>
    <row r="4308" spans="5:5">
      <c r="E4308"/>
    </row>
    <row r="4309" spans="5:5">
      <c r="E4309"/>
    </row>
    <row r="4310" spans="5:5">
      <c r="E4310"/>
    </row>
    <row r="4311" spans="5:5">
      <c r="E4311"/>
    </row>
    <row r="4312" spans="5:5">
      <c r="E4312"/>
    </row>
    <row r="4313" spans="5:5">
      <c r="E4313"/>
    </row>
    <row r="4314" spans="5:5">
      <c r="E4314"/>
    </row>
    <row r="4315" spans="5:5">
      <c r="E4315"/>
    </row>
    <row r="4316" spans="5:5">
      <c r="E4316"/>
    </row>
    <row r="4317" spans="5:5">
      <c r="E4317"/>
    </row>
    <row r="4318" spans="5:5">
      <c r="E4318"/>
    </row>
    <row r="4319" spans="5:5">
      <c r="E4319"/>
    </row>
    <row r="4320" spans="5:5">
      <c r="E4320"/>
    </row>
    <row r="4321" spans="5:5">
      <c r="E4321"/>
    </row>
    <row r="4322" spans="5:5">
      <c r="E4322"/>
    </row>
    <row r="4323" spans="5:5">
      <c r="E4323"/>
    </row>
    <row r="4324" spans="5:5">
      <c r="E4324"/>
    </row>
    <row r="4325" spans="5:5">
      <c r="E4325"/>
    </row>
    <row r="4326" spans="5:5">
      <c r="E4326"/>
    </row>
    <row r="4327" spans="5:5">
      <c r="E4327"/>
    </row>
    <row r="4328" spans="5:5">
      <c r="E4328"/>
    </row>
    <row r="4329" spans="5:5">
      <c r="E4329"/>
    </row>
    <row r="4330" spans="5:5">
      <c r="E4330"/>
    </row>
    <row r="4331" spans="5:5">
      <c r="E4331"/>
    </row>
    <row r="4332" spans="5:5">
      <c r="E4332"/>
    </row>
    <row r="4333" spans="5:5">
      <c r="E4333"/>
    </row>
    <row r="4334" spans="5:5">
      <c r="E4334"/>
    </row>
    <row r="4335" spans="5:5">
      <c r="E4335"/>
    </row>
    <row r="4336" spans="5:5">
      <c r="E4336"/>
    </row>
    <row r="4337" spans="5:5">
      <c r="E4337"/>
    </row>
    <row r="4338" spans="5:5">
      <c r="E4338"/>
    </row>
    <row r="4339" spans="5:5">
      <c r="E4339"/>
    </row>
    <row r="4340" spans="5:5">
      <c r="E4340"/>
    </row>
    <row r="4341" spans="5:5">
      <c r="E4341"/>
    </row>
    <row r="4342" spans="5:5">
      <c r="E4342"/>
    </row>
    <row r="4343" spans="5:5">
      <c r="E4343"/>
    </row>
    <row r="4344" spans="5:5">
      <c r="E4344"/>
    </row>
    <row r="4345" spans="5:5">
      <c r="E4345"/>
    </row>
    <row r="4346" spans="5:5">
      <c r="E4346"/>
    </row>
    <row r="4347" spans="5:5">
      <c r="E4347"/>
    </row>
    <row r="4348" spans="5:5">
      <c r="E4348"/>
    </row>
    <row r="4349" spans="5:5">
      <c r="E4349"/>
    </row>
    <row r="4350" spans="5:5">
      <c r="E4350"/>
    </row>
    <row r="4351" spans="5:5">
      <c r="E4351"/>
    </row>
    <row r="4352" spans="5:5">
      <c r="E4352"/>
    </row>
    <row r="4353" spans="5:5">
      <c r="E4353"/>
    </row>
    <row r="4354" spans="5:5">
      <c r="E4354"/>
    </row>
    <row r="4355" spans="5:5">
      <c r="E4355"/>
    </row>
    <row r="4356" spans="5:5">
      <c r="E4356"/>
    </row>
    <row r="4357" spans="5:5">
      <c r="E4357"/>
    </row>
    <row r="4358" spans="5:5">
      <c r="E4358"/>
    </row>
    <row r="4359" spans="5:5">
      <c r="E4359"/>
    </row>
    <row r="4360" spans="5:5">
      <c r="E4360"/>
    </row>
    <row r="4361" spans="5:5">
      <c r="E4361"/>
    </row>
    <row r="4362" spans="5:5">
      <c r="E4362"/>
    </row>
    <row r="4363" spans="5:5">
      <c r="E4363"/>
    </row>
    <row r="4364" spans="5:5">
      <c r="E4364"/>
    </row>
    <row r="4365" spans="5:5">
      <c r="E4365"/>
    </row>
    <row r="4366" spans="5:5">
      <c r="E4366"/>
    </row>
    <row r="4367" spans="5:5">
      <c r="E4367"/>
    </row>
    <row r="4368" spans="5:5">
      <c r="E4368"/>
    </row>
    <row r="4369" spans="5:5">
      <c r="E4369"/>
    </row>
    <row r="4370" spans="5:5">
      <c r="E4370"/>
    </row>
    <row r="4371" spans="5:5">
      <c r="E4371"/>
    </row>
    <row r="4372" spans="5:5">
      <c r="E4372"/>
    </row>
    <row r="4373" spans="5:5">
      <c r="E4373"/>
    </row>
    <row r="4374" spans="5:5">
      <c r="E4374"/>
    </row>
    <row r="4375" spans="5:5">
      <c r="E4375"/>
    </row>
    <row r="4376" spans="5:5">
      <c r="E4376"/>
    </row>
    <row r="4377" spans="5:5">
      <c r="E4377"/>
    </row>
    <row r="4378" spans="5:5">
      <c r="E4378"/>
    </row>
    <row r="4379" spans="5:5">
      <c r="E4379"/>
    </row>
    <row r="4380" spans="5:5">
      <c r="E4380"/>
    </row>
    <row r="4381" spans="5:5">
      <c r="E4381"/>
    </row>
    <row r="4382" spans="5:5">
      <c r="E4382"/>
    </row>
    <row r="4383" spans="5:5">
      <c r="E4383"/>
    </row>
    <row r="4384" spans="5:5">
      <c r="E4384"/>
    </row>
    <row r="4385" spans="5:5">
      <c r="E4385"/>
    </row>
    <row r="4386" spans="5:5">
      <c r="E4386"/>
    </row>
    <row r="4387" spans="5:5">
      <c r="E4387"/>
    </row>
    <row r="4388" spans="5:5">
      <c r="E4388"/>
    </row>
    <row r="4389" spans="5:5">
      <c r="E4389"/>
    </row>
    <row r="4390" spans="5:5">
      <c r="E4390"/>
    </row>
    <row r="4391" spans="5:5">
      <c r="E4391"/>
    </row>
    <row r="4392" spans="5:5">
      <c r="E4392"/>
    </row>
    <row r="4393" spans="5:5">
      <c r="E4393"/>
    </row>
    <row r="4394" spans="5:5">
      <c r="E4394"/>
    </row>
    <row r="4395" spans="5:5">
      <c r="E4395"/>
    </row>
    <row r="4396" spans="5:5">
      <c r="E4396"/>
    </row>
    <row r="4397" spans="5:5">
      <c r="E4397"/>
    </row>
    <row r="4398" spans="5:5">
      <c r="E4398"/>
    </row>
    <row r="4399" spans="5:5">
      <c r="E4399"/>
    </row>
    <row r="4400" spans="5:5">
      <c r="E4400"/>
    </row>
    <row r="4401" spans="5:5">
      <c r="E4401"/>
    </row>
    <row r="4402" spans="5:5">
      <c r="E4402"/>
    </row>
    <row r="4403" spans="5:5">
      <c r="E4403"/>
    </row>
    <row r="4404" spans="5:5">
      <c r="E4404"/>
    </row>
    <row r="4405" spans="5:5">
      <c r="E4405"/>
    </row>
    <row r="4406" spans="5:5">
      <c r="E4406"/>
    </row>
    <row r="4407" spans="5:5">
      <c r="E4407"/>
    </row>
    <row r="4408" spans="5:5">
      <c r="E4408"/>
    </row>
    <row r="4409" spans="5:5">
      <c r="E4409"/>
    </row>
    <row r="4410" spans="5:5">
      <c r="E4410"/>
    </row>
    <row r="4411" spans="5:5">
      <c r="E4411"/>
    </row>
    <row r="4412" spans="5:5">
      <c r="E4412"/>
    </row>
    <row r="4413" spans="5:5">
      <c r="E4413"/>
    </row>
    <row r="4414" spans="5:5">
      <c r="E4414"/>
    </row>
    <row r="4415" spans="5:5">
      <c r="E4415"/>
    </row>
    <row r="4416" spans="5:5">
      <c r="E4416"/>
    </row>
    <row r="4417" spans="5:5">
      <c r="E4417"/>
    </row>
    <row r="4418" spans="5:5">
      <c r="E4418"/>
    </row>
    <row r="4419" spans="5:5">
      <c r="E4419"/>
    </row>
    <row r="4420" spans="5:5">
      <c r="E4420"/>
    </row>
    <row r="4421" spans="5:5">
      <c r="E4421"/>
    </row>
    <row r="4422" spans="5:5">
      <c r="E4422"/>
    </row>
    <row r="4423" spans="5:5">
      <c r="E4423"/>
    </row>
    <row r="4424" spans="5:5">
      <c r="E4424"/>
    </row>
    <row r="4425" spans="5:5">
      <c r="E4425"/>
    </row>
    <row r="4426" spans="5:5">
      <c r="E4426"/>
    </row>
    <row r="4427" spans="5:5">
      <c r="E4427"/>
    </row>
    <row r="4428" spans="5:5">
      <c r="E4428"/>
    </row>
    <row r="4429" spans="5:5">
      <c r="E4429"/>
    </row>
    <row r="4430" spans="5:5">
      <c r="E4430"/>
    </row>
    <row r="4431" spans="5:5">
      <c r="E4431"/>
    </row>
    <row r="4432" spans="5:5">
      <c r="E4432"/>
    </row>
    <row r="4433" spans="5:5">
      <c r="E4433"/>
    </row>
    <row r="4434" spans="5:5">
      <c r="E4434"/>
    </row>
    <row r="4435" spans="5:5">
      <c r="E4435"/>
    </row>
    <row r="4436" spans="5:5">
      <c r="E4436"/>
    </row>
    <row r="4437" spans="5:5">
      <c r="E4437"/>
    </row>
    <row r="4438" spans="5:5">
      <c r="E4438"/>
    </row>
    <row r="4439" spans="5:5">
      <c r="E4439"/>
    </row>
    <row r="4440" spans="5:5">
      <c r="E4440"/>
    </row>
    <row r="4441" spans="5:5">
      <c r="E4441"/>
    </row>
    <row r="4442" spans="5:5">
      <c r="E4442"/>
    </row>
    <row r="4443" spans="5:5">
      <c r="E4443"/>
    </row>
    <row r="4444" spans="5:5">
      <c r="E4444"/>
    </row>
    <row r="4445" spans="5:5">
      <c r="E4445"/>
    </row>
    <row r="4446" spans="5:5">
      <c r="E4446"/>
    </row>
    <row r="4447" spans="5:5">
      <c r="E4447"/>
    </row>
    <row r="4448" spans="5:5">
      <c r="E4448"/>
    </row>
    <row r="4449" spans="5:5">
      <c r="E4449"/>
    </row>
    <row r="4450" spans="5:5">
      <c r="E4450"/>
    </row>
    <row r="4451" spans="5:5">
      <c r="E4451"/>
    </row>
    <row r="4452" spans="5:5">
      <c r="E4452"/>
    </row>
    <row r="4453" spans="5:5">
      <c r="E4453"/>
    </row>
    <row r="4454" spans="5:5">
      <c r="E4454"/>
    </row>
    <row r="4455" spans="5:5">
      <c r="E4455"/>
    </row>
    <row r="4456" spans="5:5">
      <c r="E4456"/>
    </row>
    <row r="4457" spans="5:5">
      <c r="E4457"/>
    </row>
    <row r="4458" spans="5:5">
      <c r="E4458"/>
    </row>
    <row r="4459" spans="5:5">
      <c r="E4459"/>
    </row>
    <row r="4460" spans="5:5">
      <c r="E4460"/>
    </row>
    <row r="4461" spans="5:5">
      <c r="E4461"/>
    </row>
    <row r="4462" spans="5:5">
      <c r="E4462"/>
    </row>
    <row r="4463" spans="5:5">
      <c r="E4463"/>
    </row>
    <row r="4464" spans="5:5">
      <c r="E4464"/>
    </row>
    <row r="4465" spans="5:5">
      <c r="E4465"/>
    </row>
    <row r="4466" spans="5:5">
      <c r="E4466"/>
    </row>
    <row r="4467" spans="5:5">
      <c r="E4467"/>
    </row>
    <row r="4468" spans="5:5">
      <c r="E4468"/>
    </row>
    <row r="4469" spans="5:5">
      <c r="E4469"/>
    </row>
    <row r="4470" spans="5:5">
      <c r="E4470"/>
    </row>
    <row r="4471" spans="5:5">
      <c r="E4471"/>
    </row>
    <row r="4472" spans="5:5">
      <c r="E4472"/>
    </row>
    <row r="4473" spans="5:5">
      <c r="E4473"/>
    </row>
    <row r="4474" spans="5:5">
      <c r="E4474"/>
    </row>
    <row r="4475" spans="5:5">
      <c r="E4475"/>
    </row>
    <row r="4476" spans="5:5">
      <c r="E4476"/>
    </row>
    <row r="4477" spans="5:5">
      <c r="E4477"/>
    </row>
    <row r="4478" spans="5:5">
      <c r="E4478"/>
    </row>
    <row r="4479" spans="5:5">
      <c r="E4479"/>
    </row>
    <row r="4480" spans="5:5">
      <c r="E4480"/>
    </row>
    <row r="4481" spans="5:5">
      <c r="E4481"/>
    </row>
    <row r="4482" spans="5:5">
      <c r="E4482"/>
    </row>
    <row r="4483" spans="5:5">
      <c r="E4483"/>
    </row>
    <row r="4484" spans="5:5">
      <c r="E4484"/>
    </row>
    <row r="4485" spans="5:5">
      <c r="E4485"/>
    </row>
    <row r="4486" spans="5:5">
      <c r="E4486"/>
    </row>
    <row r="4487" spans="5:5">
      <c r="E4487"/>
    </row>
    <row r="4488" spans="5:5">
      <c r="E4488"/>
    </row>
    <row r="4489" spans="5:5">
      <c r="E4489"/>
    </row>
    <row r="4490" spans="5:5">
      <c r="E4490"/>
    </row>
    <row r="4491" spans="5:5">
      <c r="E4491"/>
    </row>
    <row r="4492" spans="5:5">
      <c r="E4492"/>
    </row>
    <row r="4493" spans="5:5">
      <c r="E4493"/>
    </row>
    <row r="4494" spans="5:5">
      <c r="E4494"/>
    </row>
    <row r="4495" spans="5:5">
      <c r="E4495"/>
    </row>
    <row r="4496" spans="5:5">
      <c r="E4496"/>
    </row>
    <row r="4497" spans="5:5">
      <c r="E4497"/>
    </row>
    <row r="4498" spans="5:5">
      <c r="E4498"/>
    </row>
    <row r="4499" spans="5:5">
      <c r="E4499"/>
    </row>
    <row r="4500" spans="5:5">
      <c r="E4500"/>
    </row>
    <row r="4501" spans="5:5">
      <c r="E4501"/>
    </row>
    <row r="4502" spans="5:5">
      <c r="E4502"/>
    </row>
    <row r="4503" spans="5:5">
      <c r="E4503"/>
    </row>
    <row r="4504" spans="5:5">
      <c r="E4504"/>
    </row>
    <row r="4505" spans="5:5">
      <c r="E4505"/>
    </row>
    <row r="4506" spans="5:5">
      <c r="E4506"/>
    </row>
    <row r="4507" spans="5:5">
      <c r="E4507"/>
    </row>
    <row r="4508" spans="5:5">
      <c r="E4508"/>
    </row>
    <row r="4509" spans="5:5">
      <c r="E4509"/>
    </row>
    <row r="4510" spans="5:5">
      <c r="E4510"/>
    </row>
    <row r="4511" spans="5:5">
      <c r="E4511"/>
    </row>
    <row r="4512" spans="5:5">
      <c r="E4512"/>
    </row>
    <row r="4513" spans="5:5">
      <c r="E4513"/>
    </row>
    <row r="4514" spans="5:5">
      <c r="E4514"/>
    </row>
    <row r="4515" spans="5:5">
      <c r="E4515"/>
    </row>
    <row r="4516" spans="5:5">
      <c r="E4516"/>
    </row>
    <row r="4517" spans="5:5">
      <c r="E4517"/>
    </row>
    <row r="4518" spans="5:5">
      <c r="E4518"/>
    </row>
    <row r="4519" spans="5:5">
      <c r="E4519"/>
    </row>
    <row r="4520" spans="5:5">
      <c r="E4520"/>
    </row>
    <row r="4521" spans="5:5">
      <c r="E4521"/>
    </row>
    <row r="4522" spans="5:5">
      <c r="E4522"/>
    </row>
    <row r="4523" spans="5:5">
      <c r="E4523"/>
    </row>
    <row r="4524" spans="5:5">
      <c r="E4524"/>
    </row>
    <row r="4525" spans="5:5">
      <c r="E4525"/>
    </row>
    <row r="4526" spans="5:5">
      <c r="E4526"/>
    </row>
    <row r="4527" spans="5:5">
      <c r="E4527"/>
    </row>
    <row r="4528" spans="5:5">
      <c r="E4528"/>
    </row>
    <row r="4529" spans="5:5">
      <c r="E4529"/>
    </row>
    <row r="4530" spans="5:5">
      <c r="E4530"/>
    </row>
    <row r="4531" spans="5:5">
      <c r="E4531"/>
    </row>
    <row r="4532" spans="5:5">
      <c r="E4532"/>
    </row>
    <row r="4533" spans="5:5">
      <c r="E4533"/>
    </row>
    <row r="4534" spans="5:5">
      <c r="E4534"/>
    </row>
    <row r="4535" spans="5:5">
      <c r="E4535"/>
    </row>
    <row r="4536" spans="5:5">
      <c r="E4536"/>
    </row>
    <row r="4537" spans="5:5">
      <c r="E4537"/>
    </row>
    <row r="4538" spans="5:5">
      <c r="E4538"/>
    </row>
    <row r="4539" spans="5:5">
      <c r="E4539"/>
    </row>
    <row r="4540" spans="5:5">
      <c r="E4540"/>
    </row>
    <row r="4541" spans="5:5">
      <c r="E4541"/>
    </row>
    <row r="4542" spans="5:5">
      <c r="E4542"/>
    </row>
    <row r="4543" spans="5:5">
      <c r="E4543"/>
    </row>
    <row r="4544" spans="5:5">
      <c r="E4544"/>
    </row>
    <row r="4545" spans="5:5">
      <c r="E4545"/>
    </row>
    <row r="4546" spans="5:5">
      <c r="E4546"/>
    </row>
    <row r="4547" spans="5:5">
      <c r="E4547"/>
    </row>
    <row r="4548" spans="5:5">
      <c r="E4548"/>
    </row>
    <row r="4549" spans="5:5">
      <c r="E4549"/>
    </row>
    <row r="4550" spans="5:5">
      <c r="E4550"/>
    </row>
    <row r="4551" spans="5:5">
      <c r="E4551"/>
    </row>
    <row r="4552" spans="5:5">
      <c r="E4552"/>
    </row>
    <row r="4553" spans="5:5">
      <c r="E4553"/>
    </row>
    <row r="4554" spans="5:5">
      <c r="E4554"/>
    </row>
    <row r="4555" spans="5:5">
      <c r="E4555"/>
    </row>
    <row r="4556" spans="5:5">
      <c r="E4556"/>
    </row>
    <row r="4557" spans="5:5">
      <c r="E4557"/>
    </row>
    <row r="4558" spans="5:5">
      <c r="E4558"/>
    </row>
    <row r="4559" spans="5:5">
      <c r="E4559"/>
    </row>
    <row r="4560" spans="5:5">
      <c r="E4560"/>
    </row>
    <row r="4561" spans="5:5">
      <c r="E4561"/>
    </row>
    <row r="4562" spans="5:5">
      <c r="E4562"/>
    </row>
    <row r="4563" spans="5:5">
      <c r="E4563"/>
    </row>
    <row r="4564" spans="5:5">
      <c r="E4564"/>
    </row>
    <row r="4565" spans="5:5">
      <c r="E4565"/>
    </row>
    <row r="4566" spans="5:5">
      <c r="E4566"/>
    </row>
    <row r="4567" spans="5:5">
      <c r="E4567"/>
    </row>
    <row r="4568" spans="5:5">
      <c r="E4568"/>
    </row>
    <row r="4569" spans="5:5">
      <c r="E4569"/>
    </row>
    <row r="4570" spans="5:5">
      <c r="E4570"/>
    </row>
    <row r="4571" spans="5:5">
      <c r="E4571"/>
    </row>
    <row r="4572" spans="5:5">
      <c r="E4572"/>
    </row>
    <row r="4573" spans="5:5">
      <c r="E4573"/>
    </row>
    <row r="4574" spans="5:5">
      <c r="E4574"/>
    </row>
    <row r="4575" spans="5:5">
      <c r="E4575"/>
    </row>
    <row r="4576" spans="5:5">
      <c r="E4576"/>
    </row>
    <row r="4577" spans="5:5">
      <c r="E4577"/>
    </row>
    <row r="4578" spans="5:5">
      <c r="E4578"/>
    </row>
    <row r="4579" spans="5:5">
      <c r="E4579"/>
    </row>
    <row r="4580" spans="5:5">
      <c r="E4580"/>
    </row>
    <row r="4581" spans="5:5">
      <c r="E4581"/>
    </row>
    <row r="4582" spans="5:5">
      <c r="E4582"/>
    </row>
    <row r="4583" spans="5:5">
      <c r="E4583"/>
    </row>
    <row r="4584" spans="5:5">
      <c r="E4584"/>
    </row>
    <row r="4585" spans="5:5">
      <c r="E4585"/>
    </row>
    <row r="4586" spans="5:5">
      <c r="E4586"/>
    </row>
    <row r="4587" spans="5:5">
      <c r="E4587"/>
    </row>
    <row r="4588" spans="5:5">
      <c r="E4588"/>
    </row>
    <row r="4589" spans="5:5">
      <c r="E4589"/>
    </row>
    <row r="4590" spans="5:5">
      <c r="E4590"/>
    </row>
    <row r="4591" spans="5:5">
      <c r="E4591"/>
    </row>
    <row r="4592" spans="5:5">
      <c r="E4592"/>
    </row>
    <row r="4593" spans="5:5">
      <c r="E4593"/>
    </row>
    <row r="4594" spans="5:5">
      <c r="E4594"/>
    </row>
    <row r="4595" spans="5:5">
      <c r="E4595"/>
    </row>
    <row r="4596" spans="5:5">
      <c r="E4596"/>
    </row>
    <row r="4597" spans="5:5">
      <c r="E4597"/>
    </row>
    <row r="4598" spans="5:5">
      <c r="E4598"/>
    </row>
    <row r="4599" spans="5:5">
      <c r="E4599"/>
    </row>
    <row r="4600" spans="5:5">
      <c r="E4600"/>
    </row>
    <row r="4601" spans="5:5">
      <c r="E4601"/>
    </row>
    <row r="4602" spans="5:5">
      <c r="E4602"/>
    </row>
    <row r="4603" spans="5:5">
      <c r="E4603"/>
    </row>
    <row r="4604" spans="5:5">
      <c r="E4604"/>
    </row>
    <row r="4605" spans="5:5">
      <c r="E4605"/>
    </row>
    <row r="4606" spans="5:5">
      <c r="E4606"/>
    </row>
    <row r="4607" spans="5:5">
      <c r="E4607"/>
    </row>
    <row r="4608" spans="5:5">
      <c r="E4608"/>
    </row>
    <row r="4609" spans="5:5">
      <c r="E4609"/>
    </row>
    <row r="4610" spans="5:5">
      <c r="E4610"/>
    </row>
    <row r="4611" spans="5:5">
      <c r="E4611"/>
    </row>
    <row r="4612" spans="5:5">
      <c r="E4612"/>
    </row>
    <row r="4613" spans="5:5">
      <c r="E4613"/>
    </row>
    <row r="4614" spans="5:5">
      <c r="E4614"/>
    </row>
    <row r="4615" spans="5:5">
      <c r="E4615"/>
    </row>
    <row r="4616" spans="5:5">
      <c r="E4616"/>
    </row>
    <row r="4617" spans="5:5">
      <c r="E4617"/>
    </row>
    <row r="4618" spans="5:5">
      <c r="E4618"/>
    </row>
    <row r="4619" spans="5:5">
      <c r="E4619"/>
    </row>
    <row r="4620" spans="5:5">
      <c r="E4620"/>
    </row>
    <row r="4621" spans="5:5">
      <c r="E4621"/>
    </row>
    <row r="4622" spans="5:5">
      <c r="E4622"/>
    </row>
    <row r="4623" spans="5:5">
      <c r="E4623"/>
    </row>
    <row r="4624" spans="5:5">
      <c r="E4624"/>
    </row>
    <row r="4625" spans="5:5">
      <c r="E4625"/>
    </row>
    <row r="4626" spans="5:5">
      <c r="E4626"/>
    </row>
    <row r="4627" spans="5:5">
      <c r="E4627"/>
    </row>
    <row r="4628" spans="5:5">
      <c r="E4628"/>
    </row>
    <row r="4629" spans="5:5">
      <c r="E4629"/>
    </row>
    <row r="4630" spans="5:5">
      <c r="E4630"/>
    </row>
    <row r="4631" spans="5:5">
      <c r="E4631"/>
    </row>
    <row r="4632" spans="5:5">
      <c r="E4632"/>
    </row>
    <row r="4633" spans="5:5">
      <c r="E4633"/>
    </row>
    <row r="4634" spans="5:5">
      <c r="E4634"/>
    </row>
    <row r="4635" spans="5:5">
      <c r="E4635"/>
    </row>
    <row r="4636" spans="5:5">
      <c r="E4636"/>
    </row>
    <row r="4637" spans="5:5">
      <c r="E4637"/>
    </row>
    <row r="4638" spans="5:5">
      <c r="E4638"/>
    </row>
    <row r="4639" spans="5:5">
      <c r="E4639"/>
    </row>
    <row r="4640" spans="5:5">
      <c r="E4640"/>
    </row>
    <row r="4641" spans="5:5">
      <c r="E4641"/>
    </row>
    <row r="4642" spans="5:5">
      <c r="E4642"/>
    </row>
    <row r="4643" spans="5:5">
      <c r="E4643"/>
    </row>
    <row r="4644" spans="5:5">
      <c r="E4644"/>
    </row>
    <row r="4645" spans="5:5">
      <c r="E4645"/>
    </row>
    <row r="4646" spans="5:5">
      <c r="E4646"/>
    </row>
    <row r="4647" spans="5:5">
      <c r="E4647"/>
    </row>
    <row r="4648" spans="5:5">
      <c r="E4648"/>
    </row>
    <row r="4649" spans="5:5">
      <c r="E4649"/>
    </row>
    <row r="4650" spans="5:5">
      <c r="E4650"/>
    </row>
    <row r="4651" spans="5:5">
      <c r="E4651"/>
    </row>
    <row r="4652" spans="5:5">
      <c r="E4652"/>
    </row>
    <row r="4653" spans="5:5">
      <c r="E4653"/>
    </row>
    <row r="4654" spans="5:5">
      <c r="E4654"/>
    </row>
    <row r="4655" spans="5:5">
      <c r="E4655"/>
    </row>
    <row r="4656" spans="5:5">
      <c r="E4656"/>
    </row>
    <row r="4657" spans="5:5">
      <c r="E4657"/>
    </row>
    <row r="4658" spans="5:5">
      <c r="E4658"/>
    </row>
    <row r="4659" spans="5:5">
      <c r="E4659"/>
    </row>
    <row r="4660" spans="5:5">
      <c r="E4660"/>
    </row>
    <row r="4661" spans="5:5">
      <c r="E4661"/>
    </row>
    <row r="4662" spans="5:5">
      <c r="E4662"/>
    </row>
    <row r="4663" spans="5:5">
      <c r="E4663"/>
    </row>
    <row r="4664" spans="5:5">
      <c r="E4664"/>
    </row>
    <row r="4665" spans="5:5">
      <c r="E4665"/>
    </row>
    <row r="4666" spans="5:5">
      <c r="E4666"/>
    </row>
    <row r="4667" spans="5:5">
      <c r="E4667"/>
    </row>
    <row r="4668" spans="5:5">
      <c r="E4668"/>
    </row>
    <row r="4669" spans="5:5">
      <c r="E4669"/>
    </row>
    <row r="4670" spans="5:5">
      <c r="E4670"/>
    </row>
    <row r="4671" spans="5:5">
      <c r="E4671"/>
    </row>
    <row r="4672" spans="5:5">
      <c r="E4672"/>
    </row>
    <row r="4673" spans="5:5">
      <c r="E4673"/>
    </row>
    <row r="4674" spans="5:5">
      <c r="E4674"/>
    </row>
    <row r="4675" spans="5:5">
      <c r="E4675"/>
    </row>
    <row r="4676" spans="5:5">
      <c r="E4676"/>
    </row>
    <row r="4677" spans="5:5">
      <c r="E4677"/>
    </row>
    <row r="4678" spans="5:5">
      <c r="E4678"/>
    </row>
    <row r="4679" spans="5:5">
      <c r="E4679"/>
    </row>
    <row r="4680" spans="5:5">
      <c r="E4680"/>
    </row>
    <row r="4681" spans="5:5">
      <c r="E4681"/>
    </row>
    <row r="4682" spans="5:5">
      <c r="E4682"/>
    </row>
    <row r="4683" spans="5:5">
      <c r="E4683"/>
    </row>
    <row r="4684" spans="5:5">
      <c r="E4684"/>
    </row>
    <row r="4685" spans="5:5">
      <c r="E4685"/>
    </row>
    <row r="4686" spans="5:5">
      <c r="E4686"/>
    </row>
    <row r="4687" spans="5:5">
      <c r="E4687"/>
    </row>
    <row r="4688" spans="5:5">
      <c r="E4688"/>
    </row>
    <row r="4689" spans="5:5">
      <c r="E4689"/>
    </row>
    <row r="4690" spans="5:5">
      <c r="E4690"/>
    </row>
    <row r="4691" spans="5:5">
      <c r="E4691"/>
    </row>
    <row r="4692" spans="5:5">
      <c r="E4692"/>
    </row>
    <row r="4693" spans="5:5">
      <c r="E4693"/>
    </row>
    <row r="4694" spans="5:5">
      <c r="E4694"/>
    </row>
    <row r="4695" spans="5:5">
      <c r="E4695"/>
    </row>
    <row r="4696" spans="5:5">
      <c r="E4696"/>
    </row>
    <row r="4697" spans="5:5">
      <c r="E4697"/>
    </row>
    <row r="4698" spans="5:5">
      <c r="E4698"/>
    </row>
    <row r="4699" spans="5:5">
      <c r="E4699"/>
    </row>
    <row r="4700" spans="5:5">
      <c r="E4700"/>
    </row>
    <row r="4701" spans="5:5">
      <c r="E4701"/>
    </row>
    <row r="4702" spans="5:5">
      <c r="E4702"/>
    </row>
    <row r="4703" spans="5:5">
      <c r="E4703"/>
    </row>
    <row r="4704" spans="5:5">
      <c r="E4704"/>
    </row>
    <row r="4705" spans="5:5">
      <c r="E4705"/>
    </row>
    <row r="4706" spans="5:5">
      <c r="E4706"/>
    </row>
    <row r="4707" spans="5:5">
      <c r="E4707"/>
    </row>
    <row r="4708" spans="5:5">
      <c r="E4708"/>
    </row>
    <row r="4709" spans="5:5">
      <c r="E4709"/>
    </row>
    <row r="4710" spans="5:5">
      <c r="E4710"/>
    </row>
    <row r="4711" spans="5:5">
      <c r="E4711"/>
    </row>
    <row r="4712" spans="5:5">
      <c r="E4712"/>
    </row>
    <row r="4713" spans="5:5">
      <c r="E4713"/>
    </row>
    <row r="4714" spans="5:5">
      <c r="E4714"/>
    </row>
    <row r="4715" spans="5:5">
      <c r="E4715"/>
    </row>
    <row r="4716" spans="5:5">
      <c r="E4716"/>
    </row>
    <row r="4717" spans="5:5">
      <c r="E4717"/>
    </row>
    <row r="4718" spans="5:5">
      <c r="E4718"/>
    </row>
    <row r="4719" spans="5:5">
      <c r="E4719"/>
    </row>
    <row r="4720" spans="5:5">
      <c r="E4720"/>
    </row>
    <row r="4721" spans="5:5">
      <c r="E4721"/>
    </row>
    <row r="4722" spans="5:5">
      <c r="E4722"/>
    </row>
    <row r="4723" spans="5:5">
      <c r="E4723"/>
    </row>
    <row r="4724" spans="5:5">
      <c r="E4724"/>
    </row>
    <row r="4725" spans="5:5">
      <c r="E4725"/>
    </row>
    <row r="4726" spans="5:5">
      <c r="E4726"/>
    </row>
    <row r="4727" spans="5:5">
      <c r="E4727"/>
    </row>
    <row r="4728" spans="5:5">
      <c r="E4728"/>
    </row>
    <row r="4729" spans="5:5">
      <c r="E4729"/>
    </row>
    <row r="4730" spans="5:5">
      <c r="E4730"/>
    </row>
    <row r="4731" spans="5:5">
      <c r="E4731"/>
    </row>
    <row r="4732" spans="5:5">
      <c r="E4732"/>
    </row>
    <row r="4733" spans="5:5">
      <c r="E4733"/>
    </row>
    <row r="4734" spans="5:5">
      <c r="E4734"/>
    </row>
    <row r="4735" spans="5:5">
      <c r="E4735"/>
    </row>
    <row r="4736" spans="5:5">
      <c r="E4736"/>
    </row>
    <row r="4737" spans="5:5">
      <c r="E4737"/>
    </row>
    <row r="4738" spans="5:5">
      <c r="E4738"/>
    </row>
    <row r="4739" spans="5:5">
      <c r="E4739"/>
    </row>
    <row r="4740" spans="5:5">
      <c r="E4740"/>
    </row>
    <row r="4741" spans="5:5">
      <c r="E4741"/>
    </row>
    <row r="4742" spans="5:5">
      <c r="E4742"/>
    </row>
    <row r="4743" spans="5:5">
      <c r="E4743"/>
    </row>
    <row r="4744" spans="5:5">
      <c r="E4744"/>
    </row>
    <row r="4745" spans="5:5">
      <c r="E4745"/>
    </row>
    <row r="4746" spans="5:5">
      <c r="E4746"/>
    </row>
    <row r="4747" spans="5:5">
      <c r="E4747"/>
    </row>
    <row r="4748" spans="5:5">
      <c r="E4748"/>
    </row>
    <row r="4749" spans="5:5">
      <c r="E4749"/>
    </row>
    <row r="4750" spans="5:5">
      <c r="E4750"/>
    </row>
    <row r="4751" spans="5:5">
      <c r="E4751"/>
    </row>
    <row r="4752" spans="5:5">
      <c r="E4752"/>
    </row>
    <row r="4753" spans="5:5">
      <c r="E4753"/>
    </row>
    <row r="4754" spans="5:5">
      <c r="E4754"/>
    </row>
    <row r="4755" spans="5:5">
      <c r="E4755"/>
    </row>
    <row r="4756" spans="5:5">
      <c r="E4756"/>
    </row>
    <row r="4757" spans="5:5">
      <c r="E4757"/>
    </row>
    <row r="4758" spans="5:5">
      <c r="E4758"/>
    </row>
    <row r="4759" spans="5:5">
      <c r="E4759"/>
    </row>
    <row r="4760" spans="5:5">
      <c r="E4760"/>
    </row>
    <row r="4761" spans="5:5">
      <c r="E4761"/>
    </row>
    <row r="4762" spans="5:5">
      <c r="E4762"/>
    </row>
    <row r="4763" spans="5:5">
      <c r="E4763"/>
    </row>
    <row r="4764" spans="5:5">
      <c r="E4764"/>
    </row>
    <row r="4765" spans="5:5">
      <c r="E4765"/>
    </row>
    <row r="4766" spans="5:5">
      <c r="E4766"/>
    </row>
    <row r="4767" spans="5:5">
      <c r="E4767"/>
    </row>
    <row r="4768" spans="5:5">
      <c r="E4768"/>
    </row>
    <row r="4769" spans="5:5">
      <c r="E4769"/>
    </row>
    <row r="4770" spans="5:5">
      <c r="E4770"/>
    </row>
    <row r="4771" spans="5:5">
      <c r="E4771"/>
    </row>
    <row r="4772" spans="5:5">
      <c r="E4772"/>
    </row>
    <row r="4773" spans="5:5">
      <c r="E4773"/>
    </row>
    <row r="4774" spans="5:5">
      <c r="E4774"/>
    </row>
    <row r="4775" spans="5:5">
      <c r="E4775"/>
    </row>
    <row r="4776" spans="5:5">
      <c r="E4776"/>
    </row>
    <row r="4777" spans="5:5">
      <c r="E4777"/>
    </row>
    <row r="4778" spans="5:5">
      <c r="E4778"/>
    </row>
    <row r="4779" spans="5:5">
      <c r="E4779"/>
    </row>
    <row r="4780" spans="5:5">
      <c r="E4780"/>
    </row>
    <row r="4781" spans="5:5">
      <c r="E4781"/>
    </row>
    <row r="4782" spans="5:5">
      <c r="E4782"/>
    </row>
    <row r="4783" spans="5:5">
      <c r="E4783"/>
    </row>
    <row r="4784" spans="5:5">
      <c r="E4784"/>
    </row>
    <row r="4785" spans="5:5">
      <c r="E4785"/>
    </row>
    <row r="4786" spans="5:5">
      <c r="E4786"/>
    </row>
    <row r="4787" spans="5:5">
      <c r="E4787"/>
    </row>
    <row r="4788" spans="5:5">
      <c r="E4788"/>
    </row>
    <row r="4789" spans="5:5">
      <c r="E4789"/>
    </row>
    <row r="4790" spans="5:5">
      <c r="E4790"/>
    </row>
    <row r="4791" spans="5:5">
      <c r="E4791"/>
    </row>
    <row r="4792" spans="5:5">
      <c r="E4792"/>
    </row>
    <row r="4793" spans="5:5">
      <c r="E4793"/>
    </row>
    <row r="4794" spans="5:5">
      <c r="E4794"/>
    </row>
    <row r="4795" spans="5:5">
      <c r="E4795"/>
    </row>
    <row r="4796" spans="5:5">
      <c r="E4796"/>
    </row>
    <row r="4797" spans="5:5">
      <c r="E4797"/>
    </row>
    <row r="4798" spans="5:5">
      <c r="E4798"/>
    </row>
    <row r="4799" spans="5:5">
      <c r="E4799"/>
    </row>
    <row r="4800" spans="5:5">
      <c r="E4800"/>
    </row>
    <row r="4801" spans="5:5">
      <c r="E4801"/>
    </row>
    <row r="4802" spans="5:5">
      <c r="E4802"/>
    </row>
    <row r="4803" spans="5:5">
      <c r="E4803"/>
    </row>
    <row r="4804" spans="5:5">
      <c r="E4804"/>
    </row>
    <row r="4805" spans="5:5">
      <c r="E4805"/>
    </row>
    <row r="4806" spans="5:5">
      <c r="E4806"/>
    </row>
    <row r="4807" spans="5:5">
      <c r="E4807"/>
    </row>
    <row r="4808" spans="5:5">
      <c r="E4808"/>
    </row>
    <row r="4809" spans="5:5">
      <c r="E4809"/>
    </row>
    <row r="4810" spans="5:5">
      <c r="E4810"/>
    </row>
    <row r="4811" spans="5:5">
      <c r="E4811"/>
    </row>
    <row r="4812" spans="5:5">
      <c r="E4812"/>
    </row>
    <row r="4813" spans="5:5">
      <c r="E4813"/>
    </row>
    <row r="4814" spans="5:5">
      <c r="E4814"/>
    </row>
    <row r="4815" spans="5:5">
      <c r="E4815"/>
    </row>
    <row r="4816" spans="5:5">
      <c r="E4816"/>
    </row>
    <row r="4817" spans="5:5">
      <c r="E4817"/>
    </row>
    <row r="4818" spans="5:5">
      <c r="E4818"/>
    </row>
    <row r="4819" spans="5:5">
      <c r="E4819"/>
    </row>
    <row r="4820" spans="5:5">
      <c r="E4820"/>
    </row>
    <row r="4821" spans="5:5">
      <c r="E4821"/>
    </row>
    <row r="4822" spans="5:5">
      <c r="E4822"/>
    </row>
    <row r="4823" spans="5:5">
      <c r="E4823"/>
    </row>
    <row r="4824" spans="5:5">
      <c r="E4824"/>
    </row>
    <row r="4825" spans="5:5">
      <c r="E4825"/>
    </row>
    <row r="4826" spans="5:5">
      <c r="E4826"/>
    </row>
    <row r="4827" spans="5:5">
      <c r="E4827"/>
    </row>
    <row r="4828" spans="5:5">
      <c r="E4828"/>
    </row>
    <row r="4829" spans="5:5">
      <c r="E4829"/>
    </row>
    <row r="4830" spans="5:5">
      <c r="E4830"/>
    </row>
    <row r="4831" spans="5:5">
      <c r="E4831"/>
    </row>
    <row r="4832" spans="5:5">
      <c r="E4832"/>
    </row>
    <row r="4833" spans="5:5">
      <c r="E4833"/>
    </row>
    <row r="4834" spans="5:5">
      <c r="E4834"/>
    </row>
    <row r="4835" spans="5:5">
      <c r="E4835"/>
    </row>
    <row r="4836" spans="5:5">
      <c r="E4836"/>
    </row>
    <row r="4837" spans="5:5">
      <c r="E4837"/>
    </row>
    <row r="4838" spans="5:5">
      <c r="E4838"/>
    </row>
    <row r="4839" spans="5:5">
      <c r="E4839"/>
    </row>
    <row r="4840" spans="5:5">
      <c r="E4840"/>
    </row>
    <row r="4841" spans="5:5">
      <c r="E4841"/>
    </row>
    <row r="4842" spans="5:5">
      <c r="E4842"/>
    </row>
    <row r="4843" spans="5:5">
      <c r="E4843"/>
    </row>
    <row r="4844" spans="5:5">
      <c r="E4844"/>
    </row>
    <row r="4845" spans="5:5">
      <c r="E4845"/>
    </row>
    <row r="4846" spans="5:5">
      <c r="E4846"/>
    </row>
    <row r="4847" spans="5:5">
      <c r="E4847"/>
    </row>
    <row r="4848" spans="5:5">
      <c r="E4848"/>
    </row>
    <row r="4849" spans="5:5">
      <c r="E4849"/>
    </row>
    <row r="4850" spans="5:5">
      <c r="E4850"/>
    </row>
    <row r="4851" spans="5:5">
      <c r="E4851"/>
    </row>
    <row r="4852" spans="5:5">
      <c r="E4852"/>
    </row>
    <row r="4853" spans="5:5">
      <c r="E4853"/>
    </row>
    <row r="4854" spans="5:5">
      <c r="E4854"/>
    </row>
    <row r="4855" spans="5:5">
      <c r="E4855"/>
    </row>
    <row r="4856" spans="5:5">
      <c r="E4856"/>
    </row>
    <row r="4857" spans="5:5">
      <c r="E4857"/>
    </row>
    <row r="4858" spans="5:5">
      <c r="E4858"/>
    </row>
    <row r="4859" spans="5:5">
      <c r="E4859"/>
    </row>
    <row r="4860" spans="5:5">
      <c r="E4860"/>
    </row>
    <row r="4861" spans="5:5">
      <c r="E4861"/>
    </row>
    <row r="4862" spans="5:5">
      <c r="E4862"/>
    </row>
    <row r="4863" spans="5:5">
      <c r="E4863"/>
    </row>
    <row r="4864" spans="5:5">
      <c r="E4864"/>
    </row>
    <row r="4865" spans="5:5">
      <c r="E4865"/>
    </row>
    <row r="4866" spans="5:5">
      <c r="E4866"/>
    </row>
    <row r="4867" spans="5:5">
      <c r="E4867"/>
    </row>
    <row r="4868" spans="5:5">
      <c r="E4868"/>
    </row>
    <row r="4869" spans="5:5">
      <c r="E4869"/>
    </row>
    <row r="4870" spans="5:5">
      <c r="E4870"/>
    </row>
    <row r="4871" spans="5:5">
      <c r="E4871"/>
    </row>
    <row r="4872" spans="5:5">
      <c r="E4872"/>
    </row>
    <row r="4873" spans="5:5">
      <c r="E4873"/>
    </row>
    <row r="4874" spans="5:5">
      <c r="E4874"/>
    </row>
    <row r="4875" spans="5:5">
      <c r="E4875"/>
    </row>
    <row r="4876" spans="5:5">
      <c r="E4876"/>
    </row>
    <row r="4877" spans="5:5">
      <c r="E4877"/>
    </row>
    <row r="4878" spans="5:5">
      <c r="E4878"/>
    </row>
    <row r="4879" spans="5:5">
      <c r="E4879"/>
    </row>
    <row r="4880" spans="5:5">
      <c r="E4880"/>
    </row>
    <row r="4881" spans="5:5">
      <c r="E4881"/>
    </row>
    <row r="4882" spans="5:5">
      <c r="E4882"/>
    </row>
    <row r="4883" spans="5:5">
      <c r="E4883"/>
    </row>
    <row r="4884" spans="5:5">
      <c r="E4884"/>
    </row>
    <row r="4885" spans="5:5">
      <c r="E4885"/>
    </row>
    <row r="4886" spans="5:5">
      <c r="E4886"/>
    </row>
    <row r="4887" spans="5:5">
      <c r="E4887"/>
    </row>
    <row r="4888" spans="5:5">
      <c r="E4888"/>
    </row>
    <row r="4889" spans="5:5">
      <c r="E4889"/>
    </row>
    <row r="4890" spans="5:5">
      <c r="E4890"/>
    </row>
    <row r="4891" spans="5:5">
      <c r="E4891"/>
    </row>
    <row r="4892" spans="5:5">
      <c r="E4892"/>
    </row>
    <row r="4893" spans="5:5">
      <c r="E4893"/>
    </row>
    <row r="4894" spans="5:5">
      <c r="E4894"/>
    </row>
    <row r="4895" spans="5:5">
      <c r="E4895"/>
    </row>
    <row r="4896" spans="5:5">
      <c r="E4896"/>
    </row>
    <row r="4897" spans="5:5">
      <c r="E4897"/>
    </row>
    <row r="4898" spans="5:5">
      <c r="E4898"/>
    </row>
    <row r="4899" spans="5:5">
      <c r="E4899"/>
    </row>
    <row r="4900" spans="5:5">
      <c r="E4900"/>
    </row>
    <row r="4901" spans="5:5">
      <c r="E4901"/>
    </row>
    <row r="4902" spans="5:5">
      <c r="E4902"/>
    </row>
    <row r="4903" spans="5:5">
      <c r="E4903"/>
    </row>
    <row r="4904" spans="5:5">
      <c r="E4904"/>
    </row>
    <row r="4905" spans="5:5">
      <c r="E4905"/>
    </row>
    <row r="4906" spans="5:5">
      <c r="E4906"/>
    </row>
    <row r="4907" spans="5:5">
      <c r="E4907"/>
    </row>
    <row r="4908" spans="5:5">
      <c r="E4908"/>
    </row>
    <row r="4909" spans="5:5">
      <c r="E4909"/>
    </row>
    <row r="4910" spans="5:5">
      <c r="E4910"/>
    </row>
    <row r="4911" spans="5:5">
      <c r="E4911"/>
    </row>
    <row r="4912" spans="5:5">
      <c r="E4912"/>
    </row>
    <row r="4913" spans="5:5">
      <c r="E4913"/>
    </row>
    <row r="4914" spans="5:5">
      <c r="E4914"/>
    </row>
    <row r="4915" spans="5:5">
      <c r="E4915"/>
    </row>
    <row r="4916" spans="5:5">
      <c r="E4916"/>
    </row>
    <row r="4917" spans="5:5">
      <c r="E4917"/>
    </row>
    <row r="4918" spans="5:5">
      <c r="E4918"/>
    </row>
    <row r="4919" spans="5:5">
      <c r="E4919"/>
    </row>
    <row r="4920" spans="5:5">
      <c r="E4920"/>
    </row>
    <row r="4921" spans="5:5">
      <c r="E4921"/>
    </row>
    <row r="4922" spans="5:5">
      <c r="E4922"/>
    </row>
    <row r="4923" spans="5:5">
      <c r="E4923"/>
    </row>
    <row r="4924" spans="5:5">
      <c r="E4924"/>
    </row>
    <row r="4925" spans="5:5">
      <c r="E4925"/>
    </row>
    <row r="4926" spans="5:5">
      <c r="E4926"/>
    </row>
    <row r="4927" spans="5:5">
      <c r="E4927"/>
    </row>
    <row r="4928" spans="5:5">
      <c r="E4928"/>
    </row>
    <row r="4929" spans="5:5">
      <c r="E4929"/>
    </row>
    <row r="4930" spans="5:5">
      <c r="E4930"/>
    </row>
    <row r="4931" spans="5:5">
      <c r="E4931"/>
    </row>
    <row r="4932" spans="5:5">
      <c r="E4932"/>
    </row>
    <row r="4933" spans="5:5">
      <c r="E4933"/>
    </row>
    <row r="4934" spans="5:5">
      <c r="E4934"/>
    </row>
    <row r="4935" spans="5:5">
      <c r="E4935"/>
    </row>
    <row r="4936" spans="5:5">
      <c r="E4936"/>
    </row>
    <row r="4937" spans="5:5">
      <c r="E4937"/>
    </row>
    <row r="4938" spans="5:5">
      <c r="E4938"/>
    </row>
    <row r="4939" spans="5:5">
      <c r="E4939"/>
    </row>
    <row r="4940" spans="5:5">
      <c r="E4940"/>
    </row>
    <row r="4941" spans="5:5">
      <c r="E4941"/>
    </row>
    <row r="4942" spans="5:5">
      <c r="E4942"/>
    </row>
    <row r="4943" spans="5:5">
      <c r="E4943"/>
    </row>
    <row r="4944" spans="5:5">
      <c r="E4944"/>
    </row>
    <row r="4945" spans="5:5">
      <c r="E4945"/>
    </row>
    <row r="4946" spans="5:5">
      <c r="E4946"/>
    </row>
    <row r="4947" spans="5:5">
      <c r="E4947"/>
    </row>
    <row r="4948" spans="5:5">
      <c r="E4948"/>
    </row>
    <row r="4949" spans="5:5">
      <c r="E4949"/>
    </row>
    <row r="4950" spans="5:5">
      <c r="E4950"/>
    </row>
    <row r="4951" spans="5:5">
      <c r="E4951"/>
    </row>
    <row r="4952" spans="5:5">
      <c r="E4952"/>
    </row>
    <row r="4953" spans="5:5">
      <c r="E4953"/>
    </row>
    <row r="4954" spans="5:5">
      <c r="E4954"/>
    </row>
    <row r="4955" spans="5:5">
      <c r="E4955"/>
    </row>
    <row r="4956" spans="5:5">
      <c r="E4956"/>
    </row>
    <row r="4957" spans="5:5">
      <c r="E4957"/>
    </row>
    <row r="4958" spans="5:5">
      <c r="E4958"/>
    </row>
    <row r="4959" spans="5:5">
      <c r="E4959"/>
    </row>
    <row r="4960" spans="5:5">
      <c r="E4960"/>
    </row>
    <row r="4961" spans="5:5">
      <c r="E4961"/>
    </row>
    <row r="4962" spans="5:5">
      <c r="E4962"/>
    </row>
    <row r="4963" spans="5:5">
      <c r="E4963"/>
    </row>
    <row r="4964" spans="5:5">
      <c r="E4964"/>
    </row>
    <row r="4965" spans="5:5">
      <c r="E4965"/>
    </row>
    <row r="4966" spans="5:5">
      <c r="E4966"/>
    </row>
    <row r="4967" spans="5:5">
      <c r="E4967"/>
    </row>
    <row r="4968" spans="5:5">
      <c r="E4968"/>
    </row>
    <row r="4969" spans="5:5">
      <c r="E4969"/>
    </row>
    <row r="4970" spans="5:5">
      <c r="E4970"/>
    </row>
    <row r="4971" spans="5:5">
      <c r="E4971"/>
    </row>
    <row r="4972" spans="5:5">
      <c r="E4972"/>
    </row>
    <row r="4973" spans="5:5">
      <c r="E4973"/>
    </row>
    <row r="4974" spans="5:5">
      <c r="E4974"/>
    </row>
    <row r="4975" spans="5:5">
      <c r="E4975"/>
    </row>
    <row r="4976" spans="5:5">
      <c r="E4976"/>
    </row>
    <row r="4977" spans="5:5">
      <c r="E4977"/>
    </row>
    <row r="4978" spans="5:5">
      <c r="E4978"/>
    </row>
    <row r="4979" spans="5:5">
      <c r="E4979"/>
    </row>
    <row r="4980" spans="5:5">
      <c r="E4980"/>
    </row>
    <row r="4981" spans="5:5">
      <c r="E4981"/>
    </row>
    <row r="4982" spans="5:5">
      <c r="E4982"/>
    </row>
    <row r="4983" spans="5:5">
      <c r="E4983"/>
    </row>
    <row r="4984" spans="5:5">
      <c r="E4984"/>
    </row>
    <row r="4985" spans="5:5">
      <c r="E4985"/>
    </row>
    <row r="4986" spans="5:5">
      <c r="E4986"/>
    </row>
    <row r="4987" spans="5:5">
      <c r="E4987"/>
    </row>
    <row r="4988" spans="5:5">
      <c r="E4988"/>
    </row>
    <row r="4989" spans="5:5">
      <c r="E4989"/>
    </row>
    <row r="4990" spans="5:5">
      <c r="E4990"/>
    </row>
    <row r="4991" spans="5:5">
      <c r="E4991"/>
    </row>
    <row r="4992" spans="5:5">
      <c r="E4992"/>
    </row>
    <row r="4993" spans="5:5">
      <c r="E4993"/>
    </row>
    <row r="4994" spans="5:5">
      <c r="E4994"/>
    </row>
    <row r="4995" spans="5:5">
      <c r="E4995"/>
    </row>
    <row r="4996" spans="5:5">
      <c r="E4996"/>
    </row>
    <row r="4997" spans="5:5">
      <c r="E4997"/>
    </row>
    <row r="4998" spans="5:5">
      <c r="E4998"/>
    </row>
    <row r="4999" spans="5:5">
      <c r="E4999"/>
    </row>
    <row r="5000" spans="5:5">
      <c r="E5000"/>
    </row>
    <row r="5001" spans="5:5">
      <c r="E5001"/>
    </row>
    <row r="5002" spans="5:5">
      <c r="E5002"/>
    </row>
    <row r="5003" spans="5:5">
      <c r="E5003"/>
    </row>
    <row r="5004" spans="5:5">
      <c r="E5004"/>
    </row>
    <row r="5005" spans="5:5">
      <c r="E5005"/>
    </row>
    <row r="5006" spans="5:5">
      <c r="E5006"/>
    </row>
    <row r="5007" spans="5:5">
      <c r="E5007"/>
    </row>
    <row r="5008" spans="5:5">
      <c r="E5008"/>
    </row>
    <row r="5009" spans="5:5">
      <c r="E5009"/>
    </row>
    <row r="5010" spans="5:5">
      <c r="E5010"/>
    </row>
    <row r="5011" spans="5:5">
      <c r="E5011"/>
    </row>
    <row r="5012" spans="5:5">
      <c r="E5012"/>
    </row>
    <row r="5013" spans="5:5">
      <c r="E5013"/>
    </row>
    <row r="5014" spans="5:5">
      <c r="E5014"/>
    </row>
    <row r="5015" spans="5:5">
      <c r="E5015"/>
    </row>
    <row r="5016" spans="5:5">
      <c r="E5016"/>
    </row>
    <row r="5017" spans="5:5">
      <c r="E5017"/>
    </row>
    <row r="5018" spans="5:5">
      <c r="E5018"/>
    </row>
    <row r="5019" spans="5:5">
      <c r="E5019"/>
    </row>
    <row r="5020" spans="5:5">
      <c r="E5020"/>
    </row>
    <row r="5021" spans="5:5">
      <c r="E5021"/>
    </row>
    <row r="5022" spans="5:5">
      <c r="E5022"/>
    </row>
    <row r="5023" spans="5:5">
      <c r="E5023"/>
    </row>
    <row r="5024" spans="5:5">
      <c r="E5024"/>
    </row>
    <row r="5025" spans="5:5">
      <c r="E5025"/>
    </row>
    <row r="5026" spans="5:5">
      <c r="E5026"/>
    </row>
    <row r="5027" spans="5:5">
      <c r="E5027"/>
    </row>
    <row r="5028" spans="5:5">
      <c r="E5028"/>
    </row>
    <row r="5029" spans="5:5">
      <c r="E5029"/>
    </row>
    <row r="5030" spans="5:5">
      <c r="E5030"/>
    </row>
    <row r="5031" spans="5:5">
      <c r="E5031"/>
    </row>
    <row r="5032" spans="5:5">
      <c r="E5032"/>
    </row>
    <row r="5033" spans="5:5">
      <c r="E5033"/>
    </row>
    <row r="5034" spans="5:5">
      <c r="E5034"/>
    </row>
    <row r="5035" spans="5:5">
      <c r="E5035"/>
    </row>
    <row r="5036" spans="5:5">
      <c r="E5036"/>
    </row>
    <row r="5037" spans="5:5">
      <c r="E5037"/>
    </row>
    <row r="5038" spans="5:5">
      <c r="E5038"/>
    </row>
    <row r="5039" spans="5:5">
      <c r="E5039"/>
    </row>
    <row r="5040" spans="5:5">
      <c r="E5040"/>
    </row>
    <row r="5041" spans="5:5">
      <c r="E5041"/>
    </row>
    <row r="5042" spans="5:5">
      <c r="E5042"/>
    </row>
    <row r="5043" spans="5:5">
      <c r="E5043"/>
    </row>
    <row r="5044" spans="5:5">
      <c r="E5044"/>
    </row>
    <row r="5045" spans="5:5">
      <c r="E5045"/>
    </row>
    <row r="5046" spans="5:5">
      <c r="E5046"/>
    </row>
    <row r="5047" spans="5:5">
      <c r="E5047"/>
    </row>
    <row r="5048" spans="5:5">
      <c r="E5048"/>
    </row>
    <row r="5049" spans="5:5">
      <c r="E5049"/>
    </row>
    <row r="5050" spans="5:5">
      <c r="E5050"/>
    </row>
    <row r="5051" spans="5:5">
      <c r="E5051"/>
    </row>
    <row r="5052" spans="5:5">
      <c r="E5052"/>
    </row>
    <row r="5053" spans="5:5">
      <c r="E5053"/>
    </row>
    <row r="5054" spans="5:5">
      <c r="E5054"/>
    </row>
    <row r="5055" spans="5:5">
      <c r="E5055"/>
    </row>
    <row r="5056" spans="5:5">
      <c r="E5056"/>
    </row>
    <row r="5057" spans="5:5">
      <c r="E5057"/>
    </row>
    <row r="5058" spans="5:5">
      <c r="E5058"/>
    </row>
    <row r="5059" spans="5:5">
      <c r="E5059"/>
    </row>
    <row r="5060" spans="5:5">
      <c r="E5060"/>
    </row>
    <row r="5061" spans="5:5">
      <c r="E5061"/>
    </row>
    <row r="5062" spans="5:5">
      <c r="E5062"/>
    </row>
    <row r="5063" spans="5:5">
      <c r="E5063"/>
    </row>
    <row r="5064" spans="5:5">
      <c r="E5064"/>
    </row>
    <row r="5065" spans="5:5">
      <c r="E5065"/>
    </row>
    <row r="5066" spans="5:5">
      <c r="E5066"/>
    </row>
    <row r="5067" spans="5:5">
      <c r="E5067"/>
    </row>
    <row r="5068" spans="5:5">
      <c r="E5068"/>
    </row>
    <row r="5069" spans="5:5">
      <c r="E5069"/>
    </row>
    <row r="5070" spans="5:5">
      <c r="E5070"/>
    </row>
    <row r="5071" spans="5:5">
      <c r="E5071"/>
    </row>
    <row r="5072" spans="5:5">
      <c r="E5072"/>
    </row>
    <row r="5073" spans="5:5">
      <c r="E5073"/>
    </row>
    <row r="5074" spans="5:5">
      <c r="E5074"/>
    </row>
    <row r="5075" spans="5:5">
      <c r="E5075"/>
    </row>
    <row r="5076" spans="5:5">
      <c r="E5076"/>
    </row>
    <row r="5077" spans="5:5">
      <c r="E5077"/>
    </row>
    <row r="5078" spans="5:5">
      <c r="E5078"/>
    </row>
    <row r="5079" spans="5:5">
      <c r="E5079"/>
    </row>
    <row r="5080" spans="5:5">
      <c r="E5080"/>
    </row>
    <row r="5081" spans="5:5">
      <c r="E5081"/>
    </row>
    <row r="5082" spans="5:5">
      <c r="E5082"/>
    </row>
    <row r="5083" spans="5:5">
      <c r="E5083"/>
    </row>
    <row r="5084" spans="5:5">
      <c r="E5084"/>
    </row>
    <row r="5085" spans="5:5">
      <c r="E5085"/>
    </row>
    <row r="5086" spans="5:5">
      <c r="E5086"/>
    </row>
    <row r="5087" spans="5:5">
      <c r="E5087"/>
    </row>
    <row r="5088" spans="5:5">
      <c r="E5088"/>
    </row>
    <row r="5089" spans="5:5">
      <c r="E5089"/>
    </row>
    <row r="5090" spans="5:5">
      <c r="E5090"/>
    </row>
    <row r="5091" spans="5:5">
      <c r="E5091"/>
    </row>
    <row r="5092" spans="5:5">
      <c r="E5092"/>
    </row>
    <row r="5093" spans="5:5">
      <c r="E5093"/>
    </row>
    <row r="5094" spans="5:5">
      <c r="E5094"/>
    </row>
    <row r="5095" spans="5:5">
      <c r="E5095"/>
    </row>
    <row r="5096" spans="5:5">
      <c r="E5096"/>
    </row>
    <row r="5097" spans="5:5">
      <c r="E5097"/>
    </row>
    <row r="5098" spans="5:5">
      <c r="E5098"/>
    </row>
    <row r="5099" spans="5:5">
      <c r="E5099"/>
    </row>
    <row r="5100" spans="5:5">
      <c r="E5100"/>
    </row>
    <row r="5101" spans="5:5">
      <c r="E5101"/>
    </row>
    <row r="5102" spans="5:5">
      <c r="E5102"/>
    </row>
    <row r="5103" spans="5:5">
      <c r="E5103"/>
    </row>
    <row r="5104" spans="5:5">
      <c r="E5104"/>
    </row>
    <row r="5105" spans="5:5">
      <c r="E5105"/>
    </row>
    <row r="5106" spans="5:5">
      <c r="E5106"/>
    </row>
    <row r="5107" spans="5:5">
      <c r="E5107"/>
    </row>
    <row r="5108" spans="5:5">
      <c r="E5108"/>
    </row>
    <row r="5109" spans="5:5">
      <c r="E5109"/>
    </row>
    <row r="5110" spans="5:5">
      <c r="E5110"/>
    </row>
    <row r="5111" spans="5:5">
      <c r="E5111"/>
    </row>
    <row r="5112" spans="5:5">
      <c r="E5112"/>
    </row>
    <row r="5113" spans="5:5">
      <c r="E5113"/>
    </row>
    <row r="5114" spans="5:5">
      <c r="E5114"/>
    </row>
    <row r="5115" spans="5:5">
      <c r="E5115"/>
    </row>
    <row r="5116" spans="5:5">
      <c r="E5116"/>
    </row>
    <row r="5117" spans="5:5">
      <c r="E5117"/>
    </row>
    <row r="5118" spans="5:5">
      <c r="E5118"/>
    </row>
    <row r="5119" spans="5:5">
      <c r="E5119"/>
    </row>
    <row r="5120" spans="5:5">
      <c r="E5120"/>
    </row>
    <row r="5121" spans="5:5">
      <c r="E5121"/>
    </row>
    <row r="5122" spans="5:5">
      <c r="E5122"/>
    </row>
    <row r="5123" spans="5:5">
      <c r="E5123"/>
    </row>
    <row r="5124" spans="5:5">
      <c r="E5124"/>
    </row>
    <row r="5125" spans="5:5">
      <c r="E5125"/>
    </row>
    <row r="5126" spans="5:5">
      <c r="E5126"/>
    </row>
    <row r="5127" spans="5:5">
      <c r="E5127"/>
    </row>
    <row r="5128" spans="5:5">
      <c r="E5128"/>
    </row>
    <row r="5129" spans="5:5">
      <c r="E5129"/>
    </row>
    <row r="5130" spans="5:5">
      <c r="E5130"/>
    </row>
    <row r="5131" spans="5:5">
      <c r="E5131"/>
    </row>
    <row r="5132" spans="5:5">
      <c r="E5132"/>
    </row>
    <row r="5133" spans="5:5">
      <c r="E5133"/>
    </row>
    <row r="5134" spans="5:5">
      <c r="E5134"/>
    </row>
    <row r="5135" spans="5:5">
      <c r="E5135"/>
    </row>
    <row r="5136" spans="5:5">
      <c r="E5136"/>
    </row>
    <row r="5137" spans="5:5">
      <c r="E5137"/>
    </row>
    <row r="5138" spans="5:5">
      <c r="E5138"/>
    </row>
    <row r="5139" spans="5:5">
      <c r="E5139"/>
    </row>
    <row r="5140" spans="5:5">
      <c r="E5140"/>
    </row>
    <row r="5141" spans="5:5">
      <c r="E5141"/>
    </row>
    <row r="5142" spans="5:5">
      <c r="E5142"/>
    </row>
    <row r="5143" spans="5:5">
      <c r="E5143"/>
    </row>
    <row r="5144" spans="5:5">
      <c r="E5144"/>
    </row>
    <row r="5145" spans="5:5">
      <c r="E5145"/>
    </row>
    <row r="5146" spans="5:5">
      <c r="E5146"/>
    </row>
    <row r="5147" spans="5:5">
      <c r="E5147"/>
    </row>
    <row r="5148" spans="5:5">
      <c r="E5148"/>
    </row>
    <row r="5149" spans="5:5">
      <c r="E5149"/>
    </row>
    <row r="5150" spans="5:5">
      <c r="E5150"/>
    </row>
    <row r="5151" spans="5:5">
      <c r="E5151"/>
    </row>
    <row r="5152" spans="5:5">
      <c r="E5152"/>
    </row>
    <row r="5153" spans="5:5">
      <c r="E5153"/>
    </row>
    <row r="5154" spans="5:5">
      <c r="E5154"/>
    </row>
    <row r="5155" spans="5:5">
      <c r="E5155"/>
    </row>
    <row r="5156" spans="5:5">
      <c r="E5156"/>
    </row>
    <row r="5157" spans="5:5">
      <c r="E5157"/>
    </row>
    <row r="5158" spans="5:5">
      <c r="E5158"/>
    </row>
    <row r="5159" spans="5:5">
      <c r="E5159"/>
    </row>
    <row r="5160" spans="5:5">
      <c r="E5160"/>
    </row>
    <row r="5161" spans="5:5">
      <c r="E5161"/>
    </row>
    <row r="5162" spans="5:5">
      <c r="E5162"/>
    </row>
    <row r="5163" spans="5:5">
      <c r="E5163"/>
    </row>
    <row r="5164" spans="5:5">
      <c r="E5164"/>
    </row>
    <row r="5165" spans="5:5">
      <c r="E5165"/>
    </row>
    <row r="5166" spans="5:5">
      <c r="E5166"/>
    </row>
    <row r="5167" spans="5:5">
      <c r="E5167"/>
    </row>
    <row r="5168" spans="5:5">
      <c r="E5168"/>
    </row>
    <row r="5169" spans="5:5">
      <c r="E5169"/>
    </row>
    <row r="5170" spans="5:5">
      <c r="E5170"/>
    </row>
    <row r="5171" spans="5:5">
      <c r="E5171"/>
    </row>
    <row r="5172" spans="5:5">
      <c r="E5172"/>
    </row>
    <row r="5173" spans="5:5">
      <c r="E5173"/>
    </row>
    <row r="5174" spans="5:5">
      <c r="E5174"/>
    </row>
    <row r="5175" spans="5:5">
      <c r="E5175"/>
    </row>
    <row r="5176" spans="5:5">
      <c r="E5176"/>
    </row>
    <row r="5177" spans="5:5">
      <c r="E5177"/>
    </row>
    <row r="5178" spans="5:5">
      <c r="E5178"/>
    </row>
    <row r="5179" spans="5:5">
      <c r="E5179"/>
    </row>
    <row r="5180" spans="5:5">
      <c r="E5180"/>
    </row>
    <row r="5181" spans="5:5">
      <c r="E5181"/>
    </row>
    <row r="5182" spans="5:5">
      <c r="E5182"/>
    </row>
    <row r="5183" spans="5:5">
      <c r="E5183"/>
    </row>
    <row r="5184" spans="5:5">
      <c r="E5184"/>
    </row>
    <row r="5185" spans="5:5">
      <c r="E5185"/>
    </row>
    <row r="5186" spans="5:5">
      <c r="E5186"/>
    </row>
    <row r="5187" spans="5:5">
      <c r="E5187"/>
    </row>
    <row r="5188" spans="5:5">
      <c r="E5188"/>
    </row>
    <row r="5189" spans="5:5">
      <c r="E5189"/>
    </row>
    <row r="5190" spans="5:5">
      <c r="E5190"/>
    </row>
    <row r="5191" spans="5:5">
      <c r="E5191"/>
    </row>
    <row r="5192" spans="5:5">
      <c r="E5192"/>
    </row>
    <row r="5193" spans="5:5">
      <c r="E5193"/>
    </row>
    <row r="5194" spans="5:5">
      <c r="E5194"/>
    </row>
    <row r="5195" spans="5:5">
      <c r="E5195"/>
    </row>
    <row r="5196" spans="5:5">
      <c r="E5196"/>
    </row>
    <row r="5197" spans="5:5">
      <c r="E5197"/>
    </row>
    <row r="5198" spans="5:5">
      <c r="E5198"/>
    </row>
    <row r="5199" spans="5:5">
      <c r="E5199"/>
    </row>
    <row r="5200" spans="5:5">
      <c r="E5200"/>
    </row>
    <row r="5201" spans="5:5">
      <c r="E5201"/>
    </row>
    <row r="5202" spans="5:5">
      <c r="E5202"/>
    </row>
    <row r="5203" spans="5:5">
      <c r="E5203"/>
    </row>
    <row r="5204" spans="5:5">
      <c r="E5204"/>
    </row>
    <row r="5205" spans="5:5">
      <c r="E5205"/>
    </row>
    <row r="5206" spans="5:5">
      <c r="E5206"/>
    </row>
    <row r="5207" spans="5:5">
      <c r="E5207"/>
    </row>
    <row r="5208" spans="5:5">
      <c r="E5208"/>
    </row>
    <row r="5209" spans="5:5">
      <c r="E5209"/>
    </row>
    <row r="5210" spans="5:5">
      <c r="E5210"/>
    </row>
    <row r="5211" spans="5:5">
      <c r="E5211"/>
    </row>
    <row r="5212" spans="5:5">
      <c r="E5212"/>
    </row>
    <row r="5213" spans="5:5">
      <c r="E5213"/>
    </row>
    <row r="5214" spans="5:5">
      <c r="E5214"/>
    </row>
    <row r="5215" spans="5:5">
      <c r="E5215"/>
    </row>
    <row r="5216" spans="5:5">
      <c r="E5216"/>
    </row>
    <row r="5217" spans="5:5">
      <c r="E5217"/>
    </row>
    <row r="5218" spans="5:5">
      <c r="E5218"/>
    </row>
    <row r="5219" spans="5:5">
      <c r="E5219"/>
    </row>
    <row r="5220" spans="5:5">
      <c r="E5220"/>
    </row>
    <row r="5221" spans="5:5">
      <c r="E5221"/>
    </row>
    <row r="5222" spans="5:5">
      <c r="E5222"/>
    </row>
    <row r="5223" spans="5:5">
      <c r="E5223"/>
    </row>
    <row r="5224" spans="5:5">
      <c r="E5224"/>
    </row>
    <row r="5225" spans="5:5">
      <c r="E5225"/>
    </row>
    <row r="5226" spans="5:5">
      <c r="E5226"/>
    </row>
    <row r="5227" spans="5:5">
      <c r="E5227"/>
    </row>
    <row r="5228" spans="5:5">
      <c r="E5228"/>
    </row>
    <row r="5229" spans="5:5">
      <c r="E5229"/>
    </row>
    <row r="5230" spans="5:5">
      <c r="E5230"/>
    </row>
    <row r="5231" spans="5:5">
      <c r="E5231"/>
    </row>
    <row r="5232" spans="5:5">
      <c r="E5232"/>
    </row>
    <row r="5233" spans="5:5">
      <c r="E5233"/>
    </row>
    <row r="5234" spans="5:5">
      <c r="E5234"/>
    </row>
    <row r="5235" spans="5:5">
      <c r="E5235"/>
    </row>
    <row r="5236" spans="5:5">
      <c r="E5236"/>
    </row>
    <row r="5237" spans="5:5">
      <c r="E5237"/>
    </row>
    <row r="5238" spans="5:5">
      <c r="E5238"/>
    </row>
    <row r="5239" spans="5:5">
      <c r="E5239"/>
    </row>
    <row r="5240" spans="5:5">
      <c r="E5240"/>
    </row>
    <row r="5241" spans="5:5">
      <c r="E5241"/>
    </row>
    <row r="5242" spans="5:5">
      <c r="E5242"/>
    </row>
    <row r="5243" spans="5:5">
      <c r="E5243"/>
    </row>
    <row r="5244" spans="5:5">
      <c r="E5244"/>
    </row>
    <row r="5245" spans="5:5">
      <c r="E5245"/>
    </row>
    <row r="5246" spans="5:5">
      <c r="E5246"/>
    </row>
    <row r="5247" spans="5:5">
      <c r="E5247"/>
    </row>
    <row r="5248" spans="5:5">
      <c r="E5248"/>
    </row>
    <row r="5249" spans="5:5">
      <c r="E5249"/>
    </row>
    <row r="5250" spans="5:5">
      <c r="E5250"/>
    </row>
    <row r="5251" spans="5:5">
      <c r="E5251"/>
    </row>
    <row r="5252" spans="5:5">
      <c r="E5252"/>
    </row>
    <row r="5253" spans="5:5">
      <c r="E5253"/>
    </row>
    <row r="5254" spans="5:5">
      <c r="E5254"/>
    </row>
    <row r="5255" spans="5:5">
      <c r="E5255"/>
    </row>
    <row r="5256" spans="5:5">
      <c r="E5256"/>
    </row>
    <row r="5257" spans="5:5">
      <c r="E5257"/>
    </row>
    <row r="5258" spans="5:5">
      <c r="E5258"/>
    </row>
    <row r="5259" spans="5:5">
      <c r="E5259"/>
    </row>
    <row r="5260" spans="5:5">
      <c r="E5260"/>
    </row>
    <row r="5261" spans="5:5">
      <c r="E5261"/>
    </row>
    <row r="5262" spans="5:5">
      <c r="E5262"/>
    </row>
    <row r="5263" spans="5:5">
      <c r="E5263"/>
    </row>
    <row r="5264" spans="5:5">
      <c r="E5264"/>
    </row>
    <row r="5265" spans="5:5">
      <c r="E5265"/>
    </row>
    <row r="5266" spans="5:5">
      <c r="E5266"/>
    </row>
    <row r="5267" spans="5:5">
      <c r="E5267"/>
    </row>
    <row r="5268" spans="5:5">
      <c r="E5268"/>
    </row>
    <row r="5269" spans="5:5">
      <c r="E5269"/>
    </row>
    <row r="5270" spans="5:5">
      <c r="E5270"/>
    </row>
    <row r="5271" spans="5:5">
      <c r="E5271"/>
    </row>
    <row r="5272" spans="5:5">
      <c r="E5272"/>
    </row>
    <row r="5273" spans="5:5">
      <c r="E5273"/>
    </row>
    <row r="5274" spans="5:5">
      <c r="E5274"/>
    </row>
    <row r="5275" spans="5:5">
      <c r="E5275"/>
    </row>
    <row r="5276" spans="5:5">
      <c r="E5276"/>
    </row>
    <row r="5277" spans="5:5">
      <c r="E5277"/>
    </row>
    <row r="5278" spans="5:5">
      <c r="E5278"/>
    </row>
    <row r="5279" spans="5:5">
      <c r="E5279"/>
    </row>
    <row r="5280" spans="5:5">
      <c r="E5280"/>
    </row>
    <row r="5281" spans="5:5">
      <c r="E5281"/>
    </row>
    <row r="5282" spans="5:5">
      <c r="E5282"/>
    </row>
    <row r="5283" spans="5:5">
      <c r="E5283"/>
    </row>
    <row r="5284" spans="5:5">
      <c r="E5284"/>
    </row>
    <row r="5285" spans="5:5">
      <c r="E5285"/>
    </row>
    <row r="5286" spans="5:5">
      <c r="E5286"/>
    </row>
    <row r="5287" spans="5:5">
      <c r="E5287"/>
    </row>
    <row r="5288" spans="5:5">
      <c r="E5288"/>
    </row>
    <row r="5289" spans="5:5">
      <c r="E5289"/>
    </row>
    <row r="5290" spans="5:5">
      <c r="E5290"/>
    </row>
    <row r="5291" spans="5:5">
      <c r="E5291"/>
    </row>
    <row r="5292" spans="5:5">
      <c r="E5292"/>
    </row>
    <row r="5293" spans="5:5">
      <c r="E5293"/>
    </row>
    <row r="5294" spans="5:5">
      <c r="E5294"/>
    </row>
    <row r="5295" spans="5:5">
      <c r="E5295"/>
    </row>
    <row r="5296" spans="5:5">
      <c r="E5296"/>
    </row>
    <row r="5297" spans="5:5">
      <c r="E5297"/>
    </row>
    <row r="5298" spans="5:5">
      <c r="E5298"/>
    </row>
    <row r="5299" spans="5:5">
      <c r="E5299"/>
    </row>
    <row r="5300" spans="5:5">
      <c r="E5300"/>
    </row>
    <row r="5301" spans="5:5">
      <c r="E5301"/>
    </row>
    <row r="5302" spans="5:5">
      <c r="E5302"/>
    </row>
    <row r="5303" spans="5:5">
      <c r="E5303"/>
    </row>
    <row r="5304" spans="5:5">
      <c r="E5304"/>
    </row>
    <row r="5305" spans="5:5">
      <c r="E5305"/>
    </row>
    <row r="5306" spans="5:5">
      <c r="E5306"/>
    </row>
    <row r="5307" spans="5:5">
      <c r="E5307"/>
    </row>
    <row r="5308" spans="5:5">
      <c r="E5308"/>
    </row>
    <row r="5309" spans="5:5">
      <c r="E5309"/>
    </row>
    <row r="5310" spans="5:5">
      <c r="E5310"/>
    </row>
    <row r="5311" spans="5:5">
      <c r="E5311"/>
    </row>
    <row r="5312" spans="5:5">
      <c r="E5312"/>
    </row>
    <row r="5313" spans="5:5">
      <c r="E5313"/>
    </row>
    <row r="5314" spans="5:5">
      <c r="E5314"/>
    </row>
    <row r="5315" spans="5:5">
      <c r="E5315"/>
    </row>
    <row r="5316" spans="5:5">
      <c r="E5316"/>
    </row>
    <row r="5317" spans="5:5">
      <c r="E5317"/>
    </row>
    <row r="5318" spans="5:5">
      <c r="E5318"/>
    </row>
    <row r="5319" spans="5:5">
      <c r="E5319"/>
    </row>
    <row r="5320" spans="5:5">
      <c r="E5320"/>
    </row>
    <row r="5321" spans="5:5">
      <c r="E5321"/>
    </row>
    <row r="5322" spans="5:5">
      <c r="E5322"/>
    </row>
    <row r="5323" spans="5:5">
      <c r="E5323"/>
    </row>
    <row r="5324" spans="5:5">
      <c r="E5324"/>
    </row>
    <row r="5325" spans="5:5">
      <c r="E5325"/>
    </row>
    <row r="5326" spans="5:5">
      <c r="E5326"/>
    </row>
    <row r="5327" spans="5:5">
      <c r="E5327"/>
    </row>
    <row r="5328" spans="5:5">
      <c r="E5328"/>
    </row>
    <row r="5329" spans="5:5">
      <c r="E5329"/>
    </row>
    <row r="5330" spans="5:5">
      <c r="E5330"/>
    </row>
    <row r="5331" spans="5:5">
      <c r="E5331"/>
    </row>
    <row r="5332" spans="5:5">
      <c r="E5332"/>
    </row>
    <row r="5333" spans="5:5">
      <c r="E5333"/>
    </row>
    <row r="5334" spans="5:5">
      <c r="E5334"/>
    </row>
    <row r="5335" spans="5:5">
      <c r="E5335"/>
    </row>
    <row r="5336" spans="5:5">
      <c r="E5336"/>
    </row>
    <row r="5337" spans="5:5">
      <c r="E5337"/>
    </row>
    <row r="5338" spans="5:5">
      <c r="E5338"/>
    </row>
    <row r="5339" spans="5:5">
      <c r="E5339"/>
    </row>
    <row r="5340" spans="5:5">
      <c r="E5340"/>
    </row>
    <row r="5341" spans="5:5">
      <c r="E5341"/>
    </row>
    <row r="5342" spans="5:5">
      <c r="E5342"/>
    </row>
    <row r="5343" spans="5:5">
      <c r="E5343"/>
    </row>
    <row r="5344" spans="5:5">
      <c r="E5344"/>
    </row>
    <row r="5345" spans="5:5">
      <c r="E5345"/>
    </row>
    <row r="5346" spans="5:5">
      <c r="E5346"/>
    </row>
    <row r="5347" spans="5:5">
      <c r="E5347"/>
    </row>
    <row r="5348" spans="5:5">
      <c r="E5348"/>
    </row>
    <row r="5349" spans="5:5">
      <c r="E5349"/>
    </row>
    <row r="5350" spans="5:5">
      <c r="E5350"/>
    </row>
    <row r="5351" spans="5:5">
      <c r="E5351"/>
    </row>
    <row r="5352" spans="5:5">
      <c r="E5352"/>
    </row>
    <row r="5353" spans="5:5">
      <c r="E5353"/>
    </row>
    <row r="5354" spans="5:5">
      <c r="E5354"/>
    </row>
    <row r="5355" spans="5:5">
      <c r="E5355"/>
    </row>
    <row r="5356" spans="5:5">
      <c r="E5356"/>
    </row>
    <row r="5357" spans="5:5">
      <c r="E5357"/>
    </row>
    <row r="5358" spans="5:5">
      <c r="E5358"/>
    </row>
    <row r="5359" spans="5:5">
      <c r="E5359"/>
    </row>
    <row r="5360" spans="5:5">
      <c r="E5360"/>
    </row>
    <row r="5361" spans="5:5">
      <c r="E5361"/>
    </row>
    <row r="5362" spans="5:5">
      <c r="E5362"/>
    </row>
    <row r="5363" spans="5:5">
      <c r="E5363"/>
    </row>
    <row r="5364" spans="5:5">
      <c r="E5364"/>
    </row>
    <row r="5365" spans="5:5">
      <c r="E5365"/>
    </row>
    <row r="5366" spans="5:5">
      <c r="E5366"/>
    </row>
    <row r="5367" spans="5:5">
      <c r="E5367"/>
    </row>
    <row r="5368" spans="5:5">
      <c r="E5368"/>
    </row>
    <row r="5369" spans="5:5">
      <c r="E5369"/>
    </row>
    <row r="5370" spans="5:5">
      <c r="E5370"/>
    </row>
    <row r="5371" spans="5:5">
      <c r="E5371"/>
    </row>
    <row r="5372" spans="5:5">
      <c r="E5372"/>
    </row>
    <row r="5373" spans="5:5">
      <c r="E5373"/>
    </row>
    <row r="5374" spans="5:5">
      <c r="E5374"/>
    </row>
    <row r="5375" spans="5:5">
      <c r="E5375"/>
    </row>
    <row r="5376" spans="5:5">
      <c r="E5376"/>
    </row>
    <row r="5377" spans="5:5">
      <c r="E5377"/>
    </row>
    <row r="5378" spans="5:5">
      <c r="E5378"/>
    </row>
    <row r="5379" spans="5:5">
      <c r="E5379"/>
    </row>
    <row r="5380" spans="5:5">
      <c r="E5380"/>
    </row>
    <row r="5381" spans="5:5">
      <c r="E5381"/>
    </row>
    <row r="5382" spans="5:5">
      <c r="E5382"/>
    </row>
    <row r="5383" spans="5:5">
      <c r="E5383"/>
    </row>
    <row r="5384" spans="5:5">
      <c r="E5384"/>
    </row>
    <row r="5385" spans="5:5">
      <c r="E5385"/>
    </row>
    <row r="5386" spans="5:5">
      <c r="E5386"/>
    </row>
    <row r="5387" spans="5:5">
      <c r="E5387"/>
    </row>
    <row r="5388" spans="5:5">
      <c r="E5388"/>
    </row>
    <row r="5389" spans="5:5">
      <c r="E5389"/>
    </row>
    <row r="5390" spans="5:5">
      <c r="E5390"/>
    </row>
    <row r="5391" spans="5:5">
      <c r="E5391"/>
    </row>
    <row r="5392" spans="5:5">
      <c r="E5392"/>
    </row>
    <row r="5393" spans="5:5">
      <c r="E5393"/>
    </row>
    <row r="5394" spans="5:5">
      <c r="E5394"/>
    </row>
    <row r="5395" spans="5:5">
      <c r="E5395"/>
    </row>
    <row r="5396" spans="5:5">
      <c r="E5396"/>
    </row>
    <row r="5397" spans="5:5">
      <c r="E5397"/>
    </row>
    <row r="5398" spans="5:5">
      <c r="E5398"/>
    </row>
    <row r="5399" spans="5:5">
      <c r="E5399"/>
    </row>
    <row r="5400" spans="5:5">
      <c r="E5400"/>
    </row>
    <row r="5401" spans="5:5">
      <c r="E5401"/>
    </row>
    <row r="5402" spans="5:5">
      <c r="E5402"/>
    </row>
    <row r="5403" spans="5:5">
      <c r="E5403"/>
    </row>
    <row r="5404" spans="5:5">
      <c r="E5404"/>
    </row>
    <row r="5405" spans="5:5">
      <c r="E5405"/>
    </row>
    <row r="5406" spans="5:5">
      <c r="E5406"/>
    </row>
    <row r="5407" spans="5:5">
      <c r="E5407"/>
    </row>
    <row r="5408" spans="5:5">
      <c r="E5408"/>
    </row>
    <row r="5409" spans="5:5">
      <c r="E5409"/>
    </row>
    <row r="5410" spans="5:5">
      <c r="E5410"/>
    </row>
    <row r="5411" spans="5:5">
      <c r="E5411"/>
    </row>
    <row r="5412" spans="5:5">
      <c r="E5412"/>
    </row>
    <row r="5413" spans="5:5">
      <c r="E5413"/>
    </row>
    <row r="5414" spans="5:5">
      <c r="E5414"/>
    </row>
    <row r="5415" spans="5:5">
      <c r="E5415"/>
    </row>
    <row r="5416" spans="5:5">
      <c r="E5416"/>
    </row>
    <row r="5417" spans="5:5">
      <c r="E5417"/>
    </row>
    <row r="5418" spans="5:5">
      <c r="E5418"/>
    </row>
    <row r="5419" spans="5:5">
      <c r="E5419"/>
    </row>
    <row r="5420" spans="5:5">
      <c r="E5420"/>
    </row>
    <row r="5421" spans="5:5">
      <c r="E5421"/>
    </row>
    <row r="5422" spans="5:5">
      <c r="E5422"/>
    </row>
    <row r="5423" spans="5:5">
      <c r="E5423"/>
    </row>
    <row r="5424" spans="5:5">
      <c r="E5424"/>
    </row>
    <row r="5425" spans="5:5">
      <c r="E5425"/>
    </row>
    <row r="5426" spans="5:5">
      <c r="E5426"/>
    </row>
    <row r="5427" spans="5:5">
      <c r="E5427"/>
    </row>
    <row r="5428" spans="5:5">
      <c r="E5428"/>
    </row>
    <row r="5429" spans="5:5">
      <c r="E5429"/>
    </row>
    <row r="5430" spans="5:5">
      <c r="E5430"/>
    </row>
    <row r="5431" spans="5:5">
      <c r="E5431"/>
    </row>
    <row r="5432" spans="5:5">
      <c r="E5432"/>
    </row>
    <row r="5433" spans="5:5">
      <c r="E5433"/>
    </row>
    <row r="5434" spans="5:5">
      <c r="E5434"/>
    </row>
    <row r="5435" spans="5:5">
      <c r="E5435"/>
    </row>
    <row r="5436" spans="5:5">
      <c r="E5436"/>
    </row>
    <row r="5437" spans="5:5">
      <c r="E5437"/>
    </row>
    <row r="5438" spans="5:5">
      <c r="E5438"/>
    </row>
    <row r="5439" spans="5:5">
      <c r="E5439"/>
    </row>
    <row r="5440" spans="5:5">
      <c r="E5440"/>
    </row>
    <row r="5441" spans="5:5">
      <c r="E5441"/>
    </row>
    <row r="5442" spans="5:5">
      <c r="E5442"/>
    </row>
    <row r="5443" spans="5:5">
      <c r="E5443"/>
    </row>
    <row r="5444" spans="5:5">
      <c r="E5444"/>
    </row>
    <row r="5445" spans="5:5">
      <c r="E5445"/>
    </row>
    <row r="5446" spans="5:5">
      <c r="E5446"/>
    </row>
    <row r="5447" spans="5:5">
      <c r="E5447"/>
    </row>
    <row r="5448" spans="5:5">
      <c r="E5448"/>
    </row>
    <row r="5449" spans="5:5">
      <c r="E5449"/>
    </row>
    <row r="5450" spans="5:5">
      <c r="E5450"/>
    </row>
    <row r="5451" spans="5:5">
      <c r="E5451"/>
    </row>
    <row r="5452" spans="5:5">
      <c r="E5452"/>
    </row>
    <row r="5453" spans="5:5">
      <c r="E5453"/>
    </row>
    <row r="5454" spans="5:5">
      <c r="E5454"/>
    </row>
    <row r="5455" spans="5:5">
      <c r="E5455"/>
    </row>
    <row r="5456" spans="5:5">
      <c r="E5456"/>
    </row>
    <row r="5457" spans="5:5">
      <c r="E5457"/>
    </row>
    <row r="5458" spans="5:5">
      <c r="E5458"/>
    </row>
    <row r="5459" spans="5:5">
      <c r="E5459"/>
    </row>
    <row r="5460" spans="5:5">
      <c r="E5460"/>
    </row>
    <row r="5461" spans="5:5">
      <c r="E5461"/>
    </row>
    <row r="5462" spans="5:5">
      <c r="E5462"/>
    </row>
    <row r="5463" spans="5:5">
      <c r="E5463"/>
    </row>
    <row r="5464" spans="5:5">
      <c r="E5464"/>
    </row>
    <row r="5465" spans="5:5">
      <c r="E5465"/>
    </row>
    <row r="5466" spans="5:5">
      <c r="E5466"/>
    </row>
    <row r="5467" spans="5:5">
      <c r="E5467"/>
    </row>
    <row r="5468" spans="5:5">
      <c r="E5468"/>
    </row>
    <row r="5469" spans="5:5">
      <c r="E5469"/>
    </row>
    <row r="5470" spans="5:5">
      <c r="E5470"/>
    </row>
    <row r="5471" spans="5:5">
      <c r="E5471"/>
    </row>
    <row r="5472" spans="5:5">
      <c r="E5472"/>
    </row>
    <row r="5473" spans="5:5">
      <c r="E5473"/>
    </row>
    <row r="5474" spans="5:5">
      <c r="E5474"/>
    </row>
    <row r="5475" spans="5:5">
      <c r="E5475"/>
    </row>
    <row r="5476" spans="5:5">
      <c r="E5476"/>
    </row>
    <row r="5477" spans="5:5">
      <c r="E5477"/>
    </row>
    <row r="5478" spans="5:5">
      <c r="E5478"/>
    </row>
    <row r="5479" spans="5:5">
      <c r="E5479"/>
    </row>
    <row r="5480" spans="5:5">
      <c r="E5480"/>
    </row>
    <row r="5481" spans="5:5">
      <c r="E5481"/>
    </row>
    <row r="5482" spans="5:5">
      <c r="E5482"/>
    </row>
    <row r="5483" spans="5:5">
      <c r="E5483"/>
    </row>
    <row r="5484" spans="5:5">
      <c r="E5484"/>
    </row>
    <row r="5485" spans="5:5">
      <c r="E5485"/>
    </row>
    <row r="5486" spans="5:5">
      <c r="E5486"/>
    </row>
    <row r="5487" spans="5:5">
      <c r="E5487"/>
    </row>
    <row r="5488" spans="5:5">
      <c r="E5488"/>
    </row>
    <row r="5489" spans="5:5">
      <c r="E5489"/>
    </row>
    <row r="5490" spans="5:5">
      <c r="E5490"/>
    </row>
    <row r="5491" spans="5:5">
      <c r="E5491"/>
    </row>
    <row r="5492" spans="5:5">
      <c r="E5492"/>
    </row>
    <row r="5493" spans="5:5">
      <c r="E5493"/>
    </row>
    <row r="5494" spans="5:5">
      <c r="E5494"/>
    </row>
    <row r="5495" spans="5:5">
      <c r="E5495"/>
    </row>
    <row r="5496" spans="5:5">
      <c r="E5496"/>
    </row>
    <row r="5497" spans="5:5">
      <c r="E5497"/>
    </row>
    <row r="5498" spans="5:5">
      <c r="E5498"/>
    </row>
    <row r="5499" spans="5:5">
      <c r="E5499"/>
    </row>
    <row r="5500" spans="5:5">
      <c r="E5500"/>
    </row>
    <row r="5501" spans="5:5">
      <c r="E5501"/>
    </row>
    <row r="5502" spans="5:5">
      <c r="E5502"/>
    </row>
    <row r="5503" spans="5:5">
      <c r="E5503"/>
    </row>
    <row r="5504" spans="5:5">
      <c r="E5504"/>
    </row>
    <row r="5505" spans="5:5">
      <c r="E5505"/>
    </row>
    <row r="5506" spans="5:5">
      <c r="E5506"/>
    </row>
    <row r="5507" spans="5:5">
      <c r="E5507"/>
    </row>
    <row r="5508" spans="5:5">
      <c r="E5508"/>
    </row>
    <row r="5509" spans="5:5">
      <c r="E5509"/>
    </row>
    <row r="5510" spans="5:5">
      <c r="E5510"/>
    </row>
    <row r="5511" spans="5:5">
      <c r="E5511"/>
    </row>
    <row r="5512" spans="5:5">
      <c r="E5512"/>
    </row>
    <row r="5513" spans="5:5">
      <c r="E5513"/>
    </row>
    <row r="5514" spans="5:5">
      <c r="E5514"/>
    </row>
    <row r="5515" spans="5:5">
      <c r="E5515"/>
    </row>
    <row r="5516" spans="5:5">
      <c r="E5516"/>
    </row>
    <row r="5517" spans="5:5">
      <c r="E5517"/>
    </row>
    <row r="5518" spans="5:5">
      <c r="E5518"/>
    </row>
    <row r="5519" spans="5:5">
      <c r="E5519"/>
    </row>
    <row r="5520" spans="5:5">
      <c r="E5520"/>
    </row>
    <row r="5521" spans="5:5">
      <c r="E5521"/>
    </row>
    <row r="5522" spans="5:5">
      <c r="E5522"/>
    </row>
    <row r="5523" spans="5:5">
      <c r="E5523"/>
    </row>
    <row r="5524" spans="5:5">
      <c r="E5524"/>
    </row>
    <row r="5525" spans="5:5">
      <c r="E5525"/>
    </row>
    <row r="5526" spans="5:5">
      <c r="E5526"/>
    </row>
    <row r="5527" spans="5:5">
      <c r="E5527"/>
    </row>
    <row r="5528" spans="5:5">
      <c r="E5528"/>
    </row>
    <row r="5529" spans="5:5">
      <c r="E5529"/>
    </row>
    <row r="5530" spans="5:5">
      <c r="E5530"/>
    </row>
    <row r="5531" spans="5:5">
      <c r="E5531"/>
    </row>
    <row r="5532" spans="5:5">
      <c r="E5532"/>
    </row>
    <row r="5533" spans="5:5">
      <c r="E5533"/>
    </row>
    <row r="5534" spans="5:5">
      <c r="E5534"/>
    </row>
    <row r="5535" spans="5:5">
      <c r="E5535"/>
    </row>
    <row r="5536" spans="5:5">
      <c r="E5536"/>
    </row>
    <row r="5537" spans="5:5">
      <c r="E5537"/>
    </row>
    <row r="5538" spans="5:5">
      <c r="E5538"/>
    </row>
    <row r="5539" spans="5:5">
      <c r="E5539"/>
    </row>
    <row r="5540" spans="5:5">
      <c r="E5540"/>
    </row>
    <row r="5541" spans="5:5">
      <c r="E5541"/>
    </row>
    <row r="5542" spans="5:5">
      <c r="E5542"/>
    </row>
    <row r="5543" spans="5:5">
      <c r="E5543"/>
    </row>
    <row r="5544" spans="5:5">
      <c r="E5544"/>
    </row>
    <row r="5545" spans="5:5">
      <c r="E5545"/>
    </row>
    <row r="5546" spans="5:5">
      <c r="E5546"/>
    </row>
    <row r="5547" spans="5:5">
      <c r="E5547"/>
    </row>
    <row r="5548" spans="5:5">
      <c r="E5548"/>
    </row>
    <row r="5549" spans="5:5">
      <c r="E5549"/>
    </row>
    <row r="5550" spans="5:5">
      <c r="E5550"/>
    </row>
    <row r="5551" spans="5:5">
      <c r="E5551"/>
    </row>
    <row r="5552" spans="5:5">
      <c r="E5552"/>
    </row>
    <row r="5553" spans="5:5">
      <c r="E5553"/>
    </row>
    <row r="5554" spans="5:5">
      <c r="E5554"/>
    </row>
    <row r="5555" spans="5:5">
      <c r="E5555"/>
    </row>
    <row r="5556" spans="5:5">
      <c r="E5556"/>
    </row>
    <row r="5557" spans="5:5">
      <c r="E5557"/>
    </row>
    <row r="5558" spans="5:5">
      <c r="E5558"/>
    </row>
    <row r="5559" spans="5:5">
      <c r="E5559"/>
    </row>
    <row r="5560" spans="5:5">
      <c r="E5560"/>
    </row>
    <row r="5561" spans="5:5">
      <c r="E5561"/>
    </row>
    <row r="5562" spans="5:5">
      <c r="E5562"/>
    </row>
    <row r="5563" spans="5:5">
      <c r="E5563"/>
    </row>
    <row r="5564" spans="5:5">
      <c r="E5564"/>
    </row>
    <row r="5565" spans="5:5">
      <c r="E5565"/>
    </row>
    <row r="5566" spans="5:5">
      <c r="E5566"/>
    </row>
    <row r="5567" spans="5:5">
      <c r="E5567"/>
    </row>
    <row r="5568" spans="5:5">
      <c r="E5568"/>
    </row>
    <row r="5569" spans="5:5">
      <c r="E5569"/>
    </row>
    <row r="5570" spans="5:5">
      <c r="E5570"/>
    </row>
    <row r="5571" spans="5:5">
      <c r="E5571"/>
    </row>
    <row r="5572" spans="5:5">
      <c r="E5572"/>
    </row>
    <row r="5573" spans="5:5">
      <c r="E5573"/>
    </row>
    <row r="5574" spans="5:5">
      <c r="E5574"/>
    </row>
    <row r="5575" spans="5:5">
      <c r="E5575"/>
    </row>
    <row r="5576" spans="5:5">
      <c r="E5576"/>
    </row>
    <row r="5577" spans="5:5">
      <c r="E5577"/>
    </row>
    <row r="5578" spans="5:5">
      <c r="E5578"/>
    </row>
    <row r="5579" spans="5:5">
      <c r="E5579"/>
    </row>
    <row r="5580" spans="5:5">
      <c r="E5580"/>
    </row>
    <row r="5581" spans="5:5">
      <c r="E5581"/>
    </row>
    <row r="5582" spans="5:5">
      <c r="E5582"/>
    </row>
    <row r="5583" spans="5:5">
      <c r="E5583"/>
    </row>
    <row r="5584" spans="5:5">
      <c r="E5584"/>
    </row>
    <row r="5585" spans="5:5">
      <c r="E5585"/>
    </row>
    <row r="5586" spans="5:5">
      <c r="E5586"/>
    </row>
    <row r="5587" spans="5:5">
      <c r="E5587"/>
    </row>
    <row r="5588" spans="5:5">
      <c r="E5588"/>
    </row>
    <row r="5589" spans="5:5">
      <c r="E5589"/>
    </row>
    <row r="5590" spans="5:5">
      <c r="E5590"/>
    </row>
    <row r="5591" spans="5:5">
      <c r="E5591"/>
    </row>
    <row r="5592" spans="5:5">
      <c r="E5592"/>
    </row>
    <row r="5593" spans="5:5">
      <c r="E5593"/>
    </row>
    <row r="5594" spans="5:5">
      <c r="E5594"/>
    </row>
    <row r="5595" spans="5:5">
      <c r="E5595"/>
    </row>
    <row r="5596" spans="5:5">
      <c r="E5596"/>
    </row>
    <row r="5597" spans="5:5">
      <c r="E5597"/>
    </row>
    <row r="5598" spans="5:5">
      <c r="E5598"/>
    </row>
    <row r="5599" spans="5:5">
      <c r="E5599"/>
    </row>
    <row r="5600" spans="5:5">
      <c r="E5600"/>
    </row>
    <row r="5601" spans="5:5">
      <c r="E5601"/>
    </row>
    <row r="5602" spans="5:5">
      <c r="E5602"/>
    </row>
    <row r="5603" spans="5:5">
      <c r="E5603"/>
    </row>
    <row r="5604" spans="5:5">
      <c r="E5604"/>
    </row>
    <row r="5605" spans="5:5">
      <c r="E5605"/>
    </row>
    <row r="5606" spans="5:5">
      <c r="E5606"/>
    </row>
    <row r="5607" spans="5:5">
      <c r="E5607"/>
    </row>
    <row r="5608" spans="5:5">
      <c r="E5608"/>
    </row>
    <row r="5609" spans="5:5">
      <c r="E5609"/>
    </row>
    <row r="5610" spans="5:5">
      <c r="E5610"/>
    </row>
    <row r="5611" spans="5:5">
      <c r="E5611"/>
    </row>
    <row r="5612" spans="5:5">
      <c r="E5612"/>
    </row>
    <row r="5613" spans="5:5">
      <c r="E5613"/>
    </row>
    <row r="5614" spans="5:5">
      <c r="E5614"/>
    </row>
    <row r="5615" spans="5:5">
      <c r="E5615"/>
    </row>
    <row r="5616" spans="5:5">
      <c r="E5616"/>
    </row>
    <row r="5617" spans="5:5">
      <c r="E5617"/>
    </row>
    <row r="5618" spans="5:5">
      <c r="E5618"/>
    </row>
    <row r="5619" spans="5:5">
      <c r="E5619"/>
    </row>
    <row r="5620" spans="5:5">
      <c r="E5620"/>
    </row>
    <row r="5621" spans="5:5">
      <c r="E5621"/>
    </row>
    <row r="5622" spans="5:5">
      <c r="E5622"/>
    </row>
    <row r="5623" spans="5:5">
      <c r="E5623"/>
    </row>
    <row r="5624" spans="5:5">
      <c r="E5624"/>
    </row>
    <row r="5625" spans="5:5">
      <c r="E5625"/>
    </row>
    <row r="5626" spans="5:5">
      <c r="E5626"/>
    </row>
    <row r="5627" spans="5:5">
      <c r="E5627"/>
    </row>
    <row r="5628" spans="5:5">
      <c r="E5628"/>
    </row>
    <row r="5629" spans="5:5">
      <c r="E5629"/>
    </row>
    <row r="5630" spans="5:5">
      <c r="E5630"/>
    </row>
    <row r="5631" spans="5:5">
      <c r="E5631"/>
    </row>
    <row r="5632" spans="5:5">
      <c r="E5632"/>
    </row>
    <row r="5633" spans="5:5">
      <c r="E5633"/>
    </row>
    <row r="5634" spans="5:5">
      <c r="E5634"/>
    </row>
    <row r="5635" spans="5:5">
      <c r="E5635"/>
    </row>
    <row r="5636" spans="5:5">
      <c r="E5636"/>
    </row>
    <row r="5637" spans="5:5">
      <c r="E5637"/>
    </row>
    <row r="5638" spans="5:5">
      <c r="E5638"/>
    </row>
    <row r="5639" spans="5:5">
      <c r="E5639"/>
    </row>
    <row r="5640" spans="5:5">
      <c r="E5640"/>
    </row>
    <row r="5641" spans="5:5">
      <c r="E5641"/>
    </row>
    <row r="5642" spans="5:5">
      <c r="E5642"/>
    </row>
    <row r="5643" spans="5:5">
      <c r="E5643"/>
    </row>
    <row r="5644" spans="5:5">
      <c r="E5644"/>
    </row>
    <row r="5645" spans="5:5">
      <c r="E5645"/>
    </row>
    <row r="5646" spans="5:5">
      <c r="E5646"/>
    </row>
    <row r="5647" spans="5:5">
      <c r="E5647"/>
    </row>
    <row r="5648" spans="5:5">
      <c r="E5648"/>
    </row>
    <row r="5649" spans="5:5">
      <c r="E5649"/>
    </row>
    <row r="5650" spans="5:5">
      <c r="E5650"/>
    </row>
    <row r="5651" spans="5:5">
      <c r="E5651"/>
    </row>
    <row r="5652" spans="5:5">
      <c r="E5652"/>
    </row>
    <row r="5653" spans="5:5">
      <c r="E5653"/>
    </row>
    <row r="5654" spans="5:5">
      <c r="E5654"/>
    </row>
    <row r="5655" spans="5:5">
      <c r="E5655"/>
    </row>
    <row r="5656" spans="5:5">
      <c r="E5656"/>
    </row>
    <row r="5657" spans="5:5">
      <c r="E5657"/>
    </row>
    <row r="5658" spans="5:5">
      <c r="E5658"/>
    </row>
    <row r="5659" spans="5:5">
      <c r="E5659"/>
    </row>
    <row r="5660" spans="5:5">
      <c r="E5660"/>
    </row>
    <row r="5661" spans="5:5">
      <c r="E5661"/>
    </row>
    <row r="5662" spans="5:5">
      <c r="E5662"/>
    </row>
    <row r="5663" spans="5:5">
      <c r="E5663"/>
    </row>
    <row r="5664" spans="5:5">
      <c r="E5664"/>
    </row>
    <row r="5665" spans="5:5">
      <c r="E5665"/>
    </row>
    <row r="5666" spans="5:5">
      <c r="E5666"/>
    </row>
    <row r="5667" spans="5:5">
      <c r="E5667"/>
    </row>
    <row r="5668" spans="5:5">
      <c r="E5668"/>
    </row>
    <row r="5669" spans="5:5">
      <c r="E5669"/>
    </row>
    <row r="5670" spans="5:5">
      <c r="E5670"/>
    </row>
    <row r="5671" spans="5:5">
      <c r="E5671"/>
    </row>
    <row r="5672" spans="5:5">
      <c r="E5672"/>
    </row>
    <row r="5673" spans="5:5">
      <c r="E5673"/>
    </row>
    <row r="5674" spans="5:5">
      <c r="E5674"/>
    </row>
    <row r="5675" spans="5:5">
      <c r="E5675"/>
    </row>
    <row r="5676" spans="5:5">
      <c r="E5676"/>
    </row>
    <row r="5677" spans="5:5">
      <c r="E5677"/>
    </row>
    <row r="5678" spans="5:5">
      <c r="E5678"/>
    </row>
    <row r="5679" spans="5:5">
      <c r="E5679"/>
    </row>
    <row r="5680" spans="5:5">
      <c r="E5680"/>
    </row>
    <row r="5681" spans="5:5">
      <c r="E5681"/>
    </row>
    <row r="5682" spans="5:5">
      <c r="E5682"/>
    </row>
    <row r="5683" spans="5:5">
      <c r="E5683"/>
    </row>
    <row r="5684" spans="5:5">
      <c r="E5684"/>
    </row>
    <row r="5685" spans="5:5">
      <c r="E5685"/>
    </row>
    <row r="5686" spans="5:5">
      <c r="E5686"/>
    </row>
    <row r="5687" spans="5:5">
      <c r="E5687"/>
    </row>
    <row r="5688" spans="5:5">
      <c r="E5688"/>
    </row>
    <row r="5689" spans="5:5">
      <c r="E5689"/>
    </row>
    <row r="5690" spans="5:5">
      <c r="E5690"/>
    </row>
    <row r="5691" spans="5:5">
      <c r="E5691"/>
    </row>
    <row r="5692" spans="5:5">
      <c r="E5692"/>
    </row>
    <row r="5693" spans="5:5">
      <c r="E5693"/>
    </row>
    <row r="5694" spans="5:5">
      <c r="E5694"/>
    </row>
    <row r="5695" spans="5:5">
      <c r="E5695"/>
    </row>
    <row r="5696" spans="5:5">
      <c r="E5696"/>
    </row>
    <row r="5697" spans="5:5">
      <c r="E5697"/>
    </row>
    <row r="5698" spans="5:5">
      <c r="E5698"/>
    </row>
    <row r="5699" spans="5:5">
      <c r="E5699"/>
    </row>
    <row r="5700" spans="5:5">
      <c r="E5700"/>
    </row>
    <row r="5701" spans="5:5">
      <c r="E5701"/>
    </row>
    <row r="5702" spans="5:5">
      <c r="E5702"/>
    </row>
    <row r="5703" spans="5:5">
      <c r="E5703"/>
    </row>
    <row r="5704" spans="5:5">
      <c r="E5704"/>
    </row>
    <row r="5705" spans="5:5">
      <c r="E5705"/>
    </row>
    <row r="5706" spans="5:5">
      <c r="E5706"/>
    </row>
    <row r="5707" spans="5:5">
      <c r="E5707"/>
    </row>
    <row r="5708" spans="5:5">
      <c r="E5708"/>
    </row>
    <row r="5709" spans="5:5">
      <c r="E5709"/>
    </row>
    <row r="5710" spans="5:5">
      <c r="E5710"/>
    </row>
    <row r="5711" spans="5:5">
      <c r="E5711"/>
    </row>
    <row r="5712" spans="5:5">
      <c r="E5712"/>
    </row>
    <row r="5713" spans="5:5">
      <c r="E5713"/>
    </row>
    <row r="5714" spans="5:5">
      <c r="E5714"/>
    </row>
    <row r="5715" spans="5:5">
      <c r="E5715"/>
    </row>
    <row r="5716" spans="5:5">
      <c r="E5716"/>
    </row>
    <row r="5717" spans="5:5">
      <c r="E5717"/>
    </row>
    <row r="5718" spans="5:5">
      <c r="E5718"/>
    </row>
    <row r="5719" spans="5:5">
      <c r="E5719"/>
    </row>
    <row r="5720" spans="5:5">
      <c r="E5720"/>
    </row>
    <row r="5721" spans="5:5">
      <c r="E5721"/>
    </row>
    <row r="5722" spans="5:5">
      <c r="E5722"/>
    </row>
    <row r="5723" spans="5:5">
      <c r="E5723"/>
    </row>
    <row r="5724" spans="5:5">
      <c r="E5724"/>
    </row>
    <row r="5725" spans="5:5">
      <c r="E5725"/>
    </row>
    <row r="5726" spans="5:5">
      <c r="E5726"/>
    </row>
    <row r="5727" spans="5:5">
      <c r="E5727"/>
    </row>
    <row r="5728" spans="5:5">
      <c r="E5728"/>
    </row>
    <row r="5729" spans="5:5">
      <c r="E5729"/>
    </row>
    <row r="5730" spans="5:5">
      <c r="E5730"/>
    </row>
    <row r="5731" spans="5:5">
      <c r="E5731"/>
    </row>
    <row r="5732" spans="5:5">
      <c r="E5732"/>
    </row>
    <row r="5733" spans="5:5">
      <c r="E5733"/>
    </row>
    <row r="5734" spans="5:5">
      <c r="E5734"/>
    </row>
    <row r="5735" spans="5:5">
      <c r="E5735"/>
    </row>
    <row r="5736" spans="5:5">
      <c r="E5736"/>
    </row>
    <row r="5737" spans="5:5">
      <c r="E5737"/>
    </row>
    <row r="5738" spans="5:5">
      <c r="E5738"/>
    </row>
    <row r="5739" spans="5:5">
      <c r="E5739"/>
    </row>
    <row r="5740" spans="5:5">
      <c r="E5740"/>
    </row>
    <row r="5741" spans="5:5">
      <c r="E5741"/>
    </row>
    <row r="5742" spans="5:5">
      <c r="E5742"/>
    </row>
    <row r="5743" spans="5:5">
      <c r="E5743"/>
    </row>
    <row r="5744" spans="5:5">
      <c r="E5744"/>
    </row>
    <row r="5745" spans="5:5">
      <c r="E5745"/>
    </row>
    <row r="5746" spans="5:5">
      <c r="E5746"/>
    </row>
    <row r="5747" spans="5:5">
      <c r="E5747"/>
    </row>
    <row r="5748" spans="5:5">
      <c r="E5748"/>
    </row>
    <row r="5749" spans="5:5">
      <c r="E5749"/>
    </row>
    <row r="5750" spans="5:5">
      <c r="E5750"/>
    </row>
    <row r="5751" spans="5:5">
      <c r="E5751"/>
    </row>
    <row r="5752" spans="5:5">
      <c r="E5752"/>
    </row>
    <row r="5753" spans="5:5">
      <c r="E5753"/>
    </row>
    <row r="5754" spans="5:5">
      <c r="E5754"/>
    </row>
    <row r="5755" spans="5:5">
      <c r="E5755"/>
    </row>
    <row r="5756" spans="5:5">
      <c r="E5756"/>
    </row>
    <row r="5757" spans="5:5">
      <c r="E5757"/>
    </row>
    <row r="5758" spans="5:5">
      <c r="E5758"/>
    </row>
    <row r="5759" spans="5:5">
      <c r="E5759"/>
    </row>
    <row r="5760" spans="5:5">
      <c r="E5760"/>
    </row>
    <row r="5761" spans="5:5">
      <c r="E5761"/>
    </row>
    <row r="5762" spans="5:5">
      <c r="E5762"/>
    </row>
    <row r="5763" spans="5:5">
      <c r="E5763"/>
    </row>
    <row r="5764" spans="5:5">
      <c r="E5764"/>
    </row>
    <row r="5765" spans="5:5">
      <c r="E5765"/>
    </row>
    <row r="5766" spans="5:5">
      <c r="E5766"/>
    </row>
    <row r="5767" spans="5:5">
      <c r="E5767"/>
    </row>
    <row r="5768" spans="5:5">
      <c r="E5768"/>
    </row>
    <row r="5769" spans="5:5">
      <c r="E5769"/>
    </row>
    <row r="5770" spans="5:5">
      <c r="E5770"/>
    </row>
    <row r="5771" spans="5:5">
      <c r="E5771"/>
    </row>
    <row r="5772" spans="5:5">
      <c r="E5772"/>
    </row>
    <row r="5773" spans="5:5">
      <c r="E5773"/>
    </row>
    <row r="5774" spans="5:5">
      <c r="E5774"/>
    </row>
    <row r="5775" spans="5:5">
      <c r="E5775"/>
    </row>
    <row r="5776" spans="5:5">
      <c r="E5776"/>
    </row>
    <row r="5777" spans="5:5">
      <c r="E5777"/>
    </row>
    <row r="5778" spans="5:5">
      <c r="E5778"/>
    </row>
    <row r="5779" spans="5:5">
      <c r="E5779"/>
    </row>
    <row r="5780" spans="5:5">
      <c r="E5780"/>
    </row>
    <row r="5781" spans="5:5">
      <c r="E5781"/>
    </row>
    <row r="5782" spans="5:5">
      <c r="E5782"/>
    </row>
    <row r="5783" spans="5:5">
      <c r="E5783"/>
    </row>
    <row r="5784" spans="5:5">
      <c r="E5784"/>
    </row>
    <row r="5785" spans="5:5">
      <c r="E5785"/>
    </row>
    <row r="5786" spans="5:5">
      <c r="E5786"/>
    </row>
    <row r="5787" spans="5:5">
      <c r="E5787"/>
    </row>
    <row r="5788" spans="5:5">
      <c r="E5788"/>
    </row>
    <row r="5789" spans="5:5">
      <c r="E5789"/>
    </row>
    <row r="5790" spans="5:5">
      <c r="E5790"/>
    </row>
    <row r="5791" spans="5:5">
      <c r="E5791"/>
    </row>
    <row r="5792" spans="5:5">
      <c r="E5792"/>
    </row>
    <row r="5793" spans="5:5">
      <c r="E5793"/>
    </row>
    <row r="5794" spans="5:5">
      <c r="E5794"/>
    </row>
    <row r="5795" spans="5:5">
      <c r="E5795"/>
    </row>
    <row r="5796" spans="5:5">
      <c r="E5796"/>
    </row>
    <row r="5797" spans="5:5">
      <c r="E5797"/>
    </row>
    <row r="5798" spans="5:5">
      <c r="E5798"/>
    </row>
    <row r="5799" spans="5:5">
      <c r="E5799"/>
    </row>
    <row r="5800" spans="5:5">
      <c r="E5800"/>
    </row>
    <row r="5801" spans="5:5">
      <c r="E5801"/>
    </row>
    <row r="5802" spans="5:5">
      <c r="E5802"/>
    </row>
    <row r="5803" spans="5:5">
      <c r="E5803"/>
    </row>
    <row r="5804" spans="5:5">
      <c r="E5804"/>
    </row>
    <row r="5805" spans="5:5">
      <c r="E5805"/>
    </row>
    <row r="5806" spans="5:5">
      <c r="E5806"/>
    </row>
    <row r="5807" spans="5:5">
      <c r="E5807"/>
    </row>
    <row r="5808" spans="5:5">
      <c r="E5808"/>
    </row>
    <row r="5809" spans="5:5">
      <c r="E5809"/>
    </row>
    <row r="5810" spans="5:5">
      <c r="E5810"/>
    </row>
    <row r="5811" spans="5:5">
      <c r="E5811"/>
    </row>
    <row r="5812" spans="5:5">
      <c r="E5812"/>
    </row>
    <row r="5813" spans="5:5">
      <c r="E5813"/>
    </row>
    <row r="5814" spans="5:5">
      <c r="E5814"/>
    </row>
    <row r="5815" spans="5:5">
      <c r="E5815"/>
    </row>
    <row r="5816" spans="5:5">
      <c r="E5816"/>
    </row>
    <row r="5817" spans="5:5">
      <c r="E5817"/>
    </row>
    <row r="5818" spans="5:5">
      <c r="E5818"/>
    </row>
    <row r="5819" spans="5:5">
      <c r="E5819"/>
    </row>
    <row r="5820" spans="5:5">
      <c r="E5820"/>
    </row>
    <row r="5821" spans="5:5">
      <c r="E5821"/>
    </row>
    <row r="5822" spans="5:5">
      <c r="E5822"/>
    </row>
    <row r="5823" spans="5:5">
      <c r="E5823"/>
    </row>
    <row r="5824" spans="5:5">
      <c r="E5824"/>
    </row>
    <row r="5825" spans="5:5">
      <c r="E5825"/>
    </row>
    <row r="5826" spans="5:5">
      <c r="E5826"/>
    </row>
    <row r="5827" spans="5:5">
      <c r="E5827"/>
    </row>
    <row r="5828" spans="5:5">
      <c r="E5828"/>
    </row>
    <row r="5829" spans="5:5">
      <c r="E5829"/>
    </row>
    <row r="5830" spans="5:5">
      <c r="E5830"/>
    </row>
    <row r="5831" spans="5:5">
      <c r="E5831"/>
    </row>
    <row r="5832" spans="5:5">
      <c r="E5832"/>
    </row>
    <row r="5833" spans="5:5">
      <c r="E5833"/>
    </row>
    <row r="5834" spans="5:5">
      <c r="E5834"/>
    </row>
    <row r="5835" spans="5:5">
      <c r="E5835"/>
    </row>
    <row r="5836" spans="5:5">
      <c r="E5836"/>
    </row>
    <row r="5837" spans="5:5">
      <c r="E5837"/>
    </row>
    <row r="5838" spans="5:5">
      <c r="E5838"/>
    </row>
    <row r="5839" spans="5:5">
      <c r="E5839"/>
    </row>
    <row r="5840" spans="5:5">
      <c r="E5840"/>
    </row>
    <row r="5841" spans="5:5">
      <c r="E5841"/>
    </row>
    <row r="5842" spans="5:5">
      <c r="E5842"/>
    </row>
    <row r="5843" spans="5:5">
      <c r="E5843"/>
    </row>
    <row r="5844" spans="5:5">
      <c r="E5844"/>
    </row>
    <row r="5845" spans="5:5">
      <c r="E5845"/>
    </row>
    <row r="5846" spans="5:5">
      <c r="E5846"/>
    </row>
    <row r="5847" spans="5:5">
      <c r="E5847"/>
    </row>
    <row r="5848" spans="5:5">
      <c r="E5848"/>
    </row>
    <row r="5849" spans="5:5">
      <c r="E5849"/>
    </row>
    <row r="5850" spans="5:5">
      <c r="E5850"/>
    </row>
    <row r="5851" spans="5:5">
      <c r="E5851"/>
    </row>
    <row r="5852" spans="5:5">
      <c r="E5852"/>
    </row>
    <row r="5853" spans="5:5">
      <c r="E5853"/>
    </row>
    <row r="5854" spans="5:5">
      <c r="E5854"/>
    </row>
    <row r="5855" spans="5:5">
      <c r="E5855"/>
    </row>
    <row r="5856" spans="5:5">
      <c r="E5856"/>
    </row>
    <row r="5857" spans="5:5">
      <c r="E5857"/>
    </row>
    <row r="5858" spans="5:5">
      <c r="E5858"/>
    </row>
    <row r="5859" spans="5:5">
      <c r="E5859"/>
    </row>
    <row r="5860" spans="5:5">
      <c r="E5860"/>
    </row>
    <row r="5861" spans="5:5">
      <c r="E5861"/>
    </row>
    <row r="5862" spans="5:5">
      <c r="E5862"/>
    </row>
    <row r="5863" spans="5:5">
      <c r="E5863"/>
    </row>
    <row r="5864" spans="5:5">
      <c r="E5864"/>
    </row>
    <row r="5865" spans="5:5">
      <c r="E5865"/>
    </row>
    <row r="5866" spans="5:5">
      <c r="E5866"/>
    </row>
    <row r="5867" spans="5:5">
      <c r="E5867"/>
    </row>
    <row r="5868" spans="5:5">
      <c r="E5868"/>
    </row>
    <row r="5869" spans="5:5">
      <c r="E5869"/>
    </row>
    <row r="5870" spans="5:5">
      <c r="E5870"/>
    </row>
    <row r="5871" spans="5:5">
      <c r="E5871"/>
    </row>
    <row r="5872" spans="5:5">
      <c r="E5872"/>
    </row>
    <row r="5873" spans="5:5">
      <c r="E5873"/>
    </row>
    <row r="5874" spans="5:5">
      <c r="E5874"/>
    </row>
    <row r="5875" spans="5:5">
      <c r="E5875"/>
    </row>
    <row r="5876" spans="5:5">
      <c r="E5876"/>
    </row>
    <row r="5877" spans="5:5">
      <c r="E5877"/>
    </row>
    <row r="5878" spans="5:5">
      <c r="E5878"/>
    </row>
    <row r="5879" spans="5:5">
      <c r="E5879"/>
    </row>
    <row r="5880" spans="5:5">
      <c r="E5880"/>
    </row>
    <row r="5881" spans="5:5">
      <c r="E5881"/>
    </row>
    <row r="5882" spans="5:5">
      <c r="E5882"/>
    </row>
    <row r="5883" spans="5:5">
      <c r="E5883"/>
    </row>
    <row r="5884" spans="5:5">
      <c r="E5884"/>
    </row>
    <row r="5885" spans="5:5">
      <c r="E5885"/>
    </row>
    <row r="5886" spans="5:5">
      <c r="E5886"/>
    </row>
    <row r="5887" spans="5:5">
      <c r="E5887"/>
    </row>
    <row r="5888" spans="5:5">
      <c r="E5888"/>
    </row>
    <row r="5889" spans="5:5">
      <c r="E5889"/>
    </row>
    <row r="5890" spans="5:5">
      <c r="E5890"/>
    </row>
    <row r="5891" spans="5:5">
      <c r="E5891"/>
    </row>
    <row r="5892" spans="5:5">
      <c r="E5892"/>
    </row>
    <row r="5893" spans="5:5">
      <c r="E5893"/>
    </row>
    <row r="5894" spans="5:5">
      <c r="E5894"/>
    </row>
    <row r="5895" spans="5:5">
      <c r="E5895"/>
    </row>
    <row r="5896" spans="5:5">
      <c r="E5896"/>
    </row>
    <row r="5897" spans="5:5">
      <c r="E5897"/>
    </row>
    <row r="5898" spans="5:5">
      <c r="E5898"/>
    </row>
    <row r="5899" spans="5:5">
      <c r="E5899"/>
    </row>
    <row r="5900" spans="5:5">
      <c r="E5900"/>
    </row>
    <row r="5901" spans="5:5">
      <c r="E5901"/>
    </row>
    <row r="5902" spans="5:5">
      <c r="E5902"/>
    </row>
    <row r="5903" spans="5:5">
      <c r="E5903"/>
    </row>
    <row r="5904" spans="5:5">
      <c r="E5904"/>
    </row>
    <row r="5905" spans="5:5">
      <c r="E5905"/>
    </row>
    <row r="5906" spans="5:5">
      <c r="E5906"/>
    </row>
    <row r="5907" spans="5:5">
      <c r="E5907"/>
    </row>
    <row r="5908" spans="5:5">
      <c r="E5908"/>
    </row>
    <row r="5909" spans="5:5">
      <c r="E5909"/>
    </row>
    <row r="5910" spans="5:5">
      <c r="E5910"/>
    </row>
    <row r="5911" spans="5:5">
      <c r="E5911"/>
    </row>
    <row r="5912" spans="5:5">
      <c r="E5912"/>
    </row>
    <row r="5913" spans="5:5">
      <c r="E5913"/>
    </row>
    <row r="5914" spans="5:5">
      <c r="E5914"/>
    </row>
    <row r="5915" spans="5:5">
      <c r="E5915"/>
    </row>
    <row r="5916" spans="5:5">
      <c r="E5916"/>
    </row>
    <row r="5917" spans="5:5">
      <c r="E5917"/>
    </row>
    <row r="5918" spans="5:5">
      <c r="E5918"/>
    </row>
    <row r="5919" spans="5:5">
      <c r="E5919"/>
    </row>
    <row r="5920" spans="5:5">
      <c r="E5920"/>
    </row>
    <row r="5921" spans="5:5">
      <c r="E5921"/>
    </row>
    <row r="5922" spans="5:5">
      <c r="E5922"/>
    </row>
    <row r="5923" spans="5:5">
      <c r="E5923"/>
    </row>
    <row r="5924" spans="5:5">
      <c r="E5924"/>
    </row>
    <row r="5925" spans="5:5">
      <c r="E5925"/>
    </row>
    <row r="5926" spans="5:5">
      <c r="E5926"/>
    </row>
    <row r="5927" spans="5:5">
      <c r="E5927"/>
    </row>
    <row r="5928" spans="5:5">
      <c r="E5928"/>
    </row>
    <row r="5929" spans="5:5">
      <c r="E5929"/>
    </row>
    <row r="5930" spans="5:5">
      <c r="E5930"/>
    </row>
    <row r="5931" spans="5:5">
      <c r="E5931"/>
    </row>
    <row r="5932" spans="5:5">
      <c r="E5932"/>
    </row>
    <row r="5933" spans="5:5">
      <c r="E5933"/>
    </row>
    <row r="5934" spans="5:5">
      <c r="E5934"/>
    </row>
    <row r="5935" spans="5:5">
      <c r="E5935"/>
    </row>
    <row r="5936" spans="5:5">
      <c r="E5936"/>
    </row>
    <row r="5937" spans="5:5">
      <c r="E5937"/>
    </row>
    <row r="5938" spans="5:5">
      <c r="E5938"/>
    </row>
    <row r="5939" spans="5:5">
      <c r="E5939"/>
    </row>
    <row r="5940" spans="5:5">
      <c r="E5940"/>
    </row>
    <row r="5941" spans="5:5">
      <c r="E5941"/>
    </row>
    <row r="5942" spans="5:5">
      <c r="E5942"/>
    </row>
    <row r="5943" spans="5:5">
      <c r="E5943"/>
    </row>
    <row r="5944" spans="5:5">
      <c r="E5944"/>
    </row>
    <row r="5945" spans="5:5">
      <c r="E5945"/>
    </row>
    <row r="5946" spans="5:5">
      <c r="E5946"/>
    </row>
    <row r="5947" spans="5:5">
      <c r="E5947"/>
    </row>
    <row r="5948" spans="5:5">
      <c r="E5948"/>
    </row>
    <row r="5949" spans="5:5">
      <c r="E5949"/>
    </row>
    <row r="5950" spans="5:5">
      <c r="E5950"/>
    </row>
    <row r="5951" spans="5:5">
      <c r="E5951"/>
    </row>
    <row r="5952" spans="5:5">
      <c r="E5952"/>
    </row>
    <row r="5953" spans="5:5">
      <c r="E5953"/>
    </row>
    <row r="5954" spans="5:5">
      <c r="E5954"/>
    </row>
    <row r="5955" spans="5:5">
      <c r="E5955"/>
    </row>
    <row r="5956" spans="5:5">
      <c r="E5956"/>
    </row>
    <row r="5957" spans="5:5">
      <c r="E5957"/>
    </row>
    <row r="5958" spans="5:5">
      <c r="E5958"/>
    </row>
    <row r="5959" spans="5:5">
      <c r="E5959"/>
    </row>
    <row r="5960" spans="5:5">
      <c r="E5960"/>
    </row>
    <row r="5961" spans="5:5">
      <c r="E5961"/>
    </row>
    <row r="5962" spans="5:5">
      <c r="E5962"/>
    </row>
    <row r="5963" spans="5:5">
      <c r="E5963"/>
    </row>
    <row r="5964" spans="5:5">
      <c r="E5964"/>
    </row>
    <row r="5965" spans="5:5">
      <c r="E5965"/>
    </row>
    <row r="5966" spans="5:5">
      <c r="E5966"/>
    </row>
    <row r="5967" spans="5:5">
      <c r="E5967"/>
    </row>
    <row r="5968" spans="5:5">
      <c r="E5968"/>
    </row>
    <row r="5969" spans="5:5">
      <c r="E5969"/>
    </row>
    <row r="5970" spans="5:5">
      <c r="E5970"/>
    </row>
    <row r="5971" spans="5:5">
      <c r="E5971"/>
    </row>
    <row r="5972" spans="5:5">
      <c r="E5972"/>
    </row>
    <row r="5973" spans="5:5">
      <c r="E5973"/>
    </row>
    <row r="5974" spans="5:5">
      <c r="E5974"/>
    </row>
    <row r="5975" spans="5:5">
      <c r="E5975"/>
    </row>
    <row r="5976" spans="5:5">
      <c r="E5976"/>
    </row>
    <row r="5977" spans="5:5">
      <c r="E5977"/>
    </row>
    <row r="5978" spans="5:5">
      <c r="E5978"/>
    </row>
    <row r="5979" spans="5:5">
      <c r="E5979"/>
    </row>
    <row r="5980" spans="5:5">
      <c r="E5980"/>
    </row>
    <row r="5981" spans="5:5">
      <c r="E5981"/>
    </row>
    <row r="5982" spans="5:5">
      <c r="E5982"/>
    </row>
    <row r="5983" spans="5:5">
      <c r="E5983"/>
    </row>
    <row r="5984" spans="5:5">
      <c r="E5984"/>
    </row>
    <row r="5985" spans="5:5">
      <c r="E5985"/>
    </row>
    <row r="5986" spans="5:5">
      <c r="E5986"/>
    </row>
    <row r="5987" spans="5:5">
      <c r="E5987"/>
    </row>
    <row r="5988" spans="5:5">
      <c r="E5988"/>
    </row>
    <row r="5989" spans="5:5">
      <c r="E5989"/>
    </row>
    <row r="5990" spans="5:5">
      <c r="E5990"/>
    </row>
    <row r="5991" spans="5:5">
      <c r="E5991"/>
    </row>
    <row r="5992" spans="5:5">
      <c r="E5992"/>
    </row>
    <row r="5993" spans="5:5">
      <c r="E5993"/>
    </row>
    <row r="5994" spans="5:5">
      <c r="E5994"/>
    </row>
    <row r="5995" spans="5:5">
      <c r="E5995"/>
    </row>
    <row r="5996" spans="5:5">
      <c r="E5996"/>
    </row>
    <row r="5997" spans="5:5">
      <c r="E5997"/>
    </row>
    <row r="5998" spans="5:5">
      <c r="E5998"/>
    </row>
    <row r="5999" spans="5:5">
      <c r="E5999"/>
    </row>
    <row r="6000" spans="5:5">
      <c r="E6000"/>
    </row>
    <row r="6001" spans="5:5">
      <c r="E6001"/>
    </row>
    <row r="6002" spans="5:5">
      <c r="E6002"/>
    </row>
    <row r="6003" spans="5:5">
      <c r="E6003"/>
    </row>
    <row r="6004" spans="5:5">
      <c r="E6004"/>
    </row>
    <row r="6005" spans="5:5">
      <c r="E6005"/>
    </row>
    <row r="6006" spans="5:5">
      <c r="E6006"/>
    </row>
    <row r="6007" spans="5:5">
      <c r="E6007"/>
    </row>
    <row r="6008" spans="5:5">
      <c r="E6008"/>
    </row>
    <row r="6009" spans="5:5">
      <c r="E6009"/>
    </row>
    <row r="6010" spans="5:5">
      <c r="E6010"/>
    </row>
    <row r="6011" spans="5:5">
      <c r="E6011"/>
    </row>
    <row r="6012" spans="5:5">
      <c r="E6012"/>
    </row>
    <row r="6013" spans="5:5">
      <c r="E6013"/>
    </row>
    <row r="6014" spans="5:5">
      <c r="E6014"/>
    </row>
    <row r="6015" spans="5:5">
      <c r="E6015"/>
    </row>
    <row r="6016" spans="5:5">
      <c r="E6016"/>
    </row>
    <row r="6017" spans="5:5">
      <c r="E6017"/>
    </row>
    <row r="6018" spans="5:5">
      <c r="E6018"/>
    </row>
    <row r="6019" spans="5:5">
      <c r="E6019"/>
    </row>
    <row r="6020" spans="5:5">
      <c r="E6020"/>
    </row>
    <row r="6021" spans="5:5">
      <c r="E6021"/>
    </row>
    <row r="6022" spans="5:5">
      <c r="E6022"/>
    </row>
    <row r="6023" spans="5:5">
      <c r="E6023"/>
    </row>
    <row r="6024" spans="5:5">
      <c r="E6024"/>
    </row>
    <row r="6025" spans="5:5">
      <c r="E6025"/>
    </row>
    <row r="6026" spans="5:5">
      <c r="E6026"/>
    </row>
    <row r="6027" spans="5:5">
      <c r="E6027"/>
    </row>
    <row r="6028" spans="5:5">
      <c r="E6028"/>
    </row>
    <row r="6029" spans="5:5">
      <c r="E6029"/>
    </row>
    <row r="6030" spans="5:5">
      <c r="E6030"/>
    </row>
    <row r="6031" spans="5:5">
      <c r="E6031"/>
    </row>
    <row r="6032" spans="5:5">
      <c r="E6032"/>
    </row>
    <row r="6033" spans="5:5">
      <c r="E6033"/>
    </row>
    <row r="6034" spans="5:5">
      <c r="E6034"/>
    </row>
    <row r="6035" spans="5:5">
      <c r="E6035"/>
    </row>
    <row r="6036" spans="5:5">
      <c r="E6036"/>
    </row>
    <row r="6037" spans="5:5">
      <c r="E6037"/>
    </row>
    <row r="6038" spans="5:5">
      <c r="E6038"/>
    </row>
    <row r="6039" spans="5:5">
      <c r="E6039"/>
    </row>
    <row r="6040" spans="5:5">
      <c r="E6040"/>
    </row>
    <row r="6041" spans="5:5">
      <c r="E6041"/>
    </row>
    <row r="6042" spans="5:5">
      <c r="E6042"/>
    </row>
    <row r="6043" spans="5:5">
      <c r="E6043"/>
    </row>
    <row r="6044" spans="5:5">
      <c r="E6044"/>
    </row>
    <row r="6045" spans="5:5">
      <c r="E6045"/>
    </row>
    <row r="6046" spans="5:5">
      <c r="E6046"/>
    </row>
    <row r="6047" spans="5:5">
      <c r="E6047"/>
    </row>
    <row r="6048" spans="5:5">
      <c r="E6048"/>
    </row>
    <row r="6049" spans="5:5">
      <c r="E6049"/>
    </row>
    <row r="6050" spans="5:5">
      <c r="E6050"/>
    </row>
    <row r="6051" spans="5:5">
      <c r="E6051"/>
    </row>
    <row r="6052" spans="5:5">
      <c r="E6052"/>
    </row>
    <row r="6053" spans="5:5">
      <c r="E6053"/>
    </row>
    <row r="6054" spans="5:5">
      <c r="E6054"/>
    </row>
    <row r="6055" spans="5:5">
      <c r="E6055"/>
    </row>
    <row r="6056" spans="5:5">
      <c r="E6056"/>
    </row>
    <row r="6057" spans="5:5">
      <c r="E6057"/>
    </row>
    <row r="6058" spans="5:5">
      <c r="E6058"/>
    </row>
    <row r="6059" spans="5:5">
      <c r="E6059"/>
    </row>
    <row r="6060" spans="5:5">
      <c r="E6060"/>
    </row>
    <row r="6061" spans="5:5">
      <c r="E6061"/>
    </row>
    <row r="6062" spans="5:5">
      <c r="E6062"/>
    </row>
    <row r="6063" spans="5:5">
      <c r="E6063"/>
    </row>
    <row r="6064" spans="5:5">
      <c r="E6064"/>
    </row>
    <row r="6065" spans="5:5">
      <c r="E6065"/>
    </row>
    <row r="6066" spans="5:5">
      <c r="E6066"/>
    </row>
    <row r="6067" spans="5:5">
      <c r="E6067"/>
    </row>
    <row r="6068" spans="5:5">
      <c r="E6068"/>
    </row>
    <row r="6069" spans="5:5">
      <c r="E6069"/>
    </row>
    <row r="6070" spans="5:5">
      <c r="E6070"/>
    </row>
    <row r="6071" spans="5:5">
      <c r="E6071"/>
    </row>
    <row r="6072" spans="5:5">
      <c r="E6072"/>
    </row>
    <row r="6073" spans="5:5">
      <c r="E6073"/>
    </row>
    <row r="6074" spans="5:5">
      <c r="E6074"/>
    </row>
    <row r="6075" spans="5:5">
      <c r="E6075"/>
    </row>
    <row r="6076" spans="5:5">
      <c r="E6076"/>
    </row>
    <row r="6077" spans="5:5">
      <c r="E6077"/>
    </row>
    <row r="6078" spans="5:5">
      <c r="E6078"/>
    </row>
    <row r="6079" spans="5:5">
      <c r="E6079"/>
    </row>
    <row r="6080" spans="5:5">
      <c r="E6080"/>
    </row>
    <row r="6081" spans="5:5">
      <c r="E6081"/>
    </row>
    <row r="6082" spans="5:5">
      <c r="E6082"/>
    </row>
    <row r="6083" spans="5:5">
      <c r="E6083"/>
    </row>
    <row r="6084" spans="5:5">
      <c r="E6084"/>
    </row>
    <row r="6085" spans="5:5">
      <c r="E6085"/>
    </row>
    <row r="6086" spans="5:5">
      <c r="E6086"/>
    </row>
    <row r="6087" spans="5:5">
      <c r="E6087"/>
    </row>
    <row r="6088" spans="5:5">
      <c r="E6088"/>
    </row>
    <row r="6089" spans="5:5">
      <c r="E6089"/>
    </row>
    <row r="6090" spans="5:5">
      <c r="E6090"/>
    </row>
    <row r="6091" spans="5:5">
      <c r="E6091"/>
    </row>
    <row r="6092" spans="5:5">
      <c r="E6092"/>
    </row>
    <row r="6093" spans="5:5">
      <c r="E6093"/>
    </row>
    <row r="6094" spans="5:5">
      <c r="E6094"/>
    </row>
    <row r="6095" spans="5:5">
      <c r="E6095"/>
    </row>
    <row r="6096" spans="5:5">
      <c r="E6096"/>
    </row>
    <row r="6097" spans="5:5">
      <c r="E6097"/>
    </row>
    <row r="6098" spans="5:5">
      <c r="E6098"/>
    </row>
    <row r="6099" spans="5:5">
      <c r="E6099"/>
    </row>
    <row r="6100" spans="5:5">
      <c r="E6100"/>
    </row>
    <row r="6101" spans="5:5">
      <c r="E6101"/>
    </row>
    <row r="6102" spans="5:5">
      <c r="E6102"/>
    </row>
    <row r="6103" spans="5:5">
      <c r="E6103"/>
    </row>
    <row r="6104" spans="5:5">
      <c r="E6104"/>
    </row>
    <row r="6105" spans="5:5">
      <c r="E6105"/>
    </row>
    <row r="6106" spans="5:5">
      <c r="E6106"/>
    </row>
    <row r="6107" spans="5:5">
      <c r="E6107"/>
    </row>
    <row r="6108" spans="5:5">
      <c r="E6108"/>
    </row>
    <row r="6109" spans="5:5">
      <c r="E6109"/>
    </row>
    <row r="6110" spans="5:5">
      <c r="E6110"/>
    </row>
    <row r="6111" spans="5:5">
      <c r="E6111"/>
    </row>
    <row r="6112" spans="5:5">
      <c r="E6112"/>
    </row>
    <row r="6113" spans="5:5">
      <c r="E6113"/>
    </row>
    <row r="6114" spans="5:5">
      <c r="E6114"/>
    </row>
    <row r="6115" spans="5:5">
      <c r="E6115"/>
    </row>
    <row r="6116" spans="5:5">
      <c r="E6116"/>
    </row>
    <row r="6117" spans="5:5">
      <c r="E6117"/>
    </row>
    <row r="6118" spans="5:5">
      <c r="E6118"/>
    </row>
    <row r="6119" spans="5:5">
      <c r="E6119"/>
    </row>
    <row r="6120" spans="5:5">
      <c r="E6120"/>
    </row>
    <row r="6121" spans="5:5">
      <c r="E6121"/>
    </row>
    <row r="6122" spans="5:5">
      <c r="E6122"/>
    </row>
    <row r="6123" spans="5:5">
      <c r="E6123"/>
    </row>
    <row r="6124" spans="5:5">
      <c r="E6124"/>
    </row>
    <row r="6125" spans="5:5">
      <c r="E6125"/>
    </row>
    <row r="6126" spans="5:5">
      <c r="E6126"/>
    </row>
    <row r="6127" spans="5:5">
      <c r="E6127"/>
    </row>
    <row r="6128" spans="5:5">
      <c r="E6128"/>
    </row>
    <row r="6129" spans="5:5">
      <c r="E6129"/>
    </row>
    <row r="6130" spans="5:5">
      <c r="E6130"/>
    </row>
    <row r="6131" spans="5:5">
      <c r="E6131"/>
    </row>
    <row r="6132" spans="5:5">
      <c r="E6132"/>
    </row>
    <row r="6133" spans="5:5">
      <c r="E6133"/>
    </row>
    <row r="6134" spans="5:5">
      <c r="E6134"/>
    </row>
    <row r="6135" spans="5:5">
      <c r="E6135"/>
    </row>
    <row r="6136" spans="5:5">
      <c r="E6136"/>
    </row>
    <row r="6137" spans="5:5">
      <c r="E6137"/>
    </row>
    <row r="6138" spans="5:5">
      <c r="E6138"/>
    </row>
    <row r="6139" spans="5:5">
      <c r="E6139"/>
    </row>
    <row r="6140" spans="5:5">
      <c r="E6140"/>
    </row>
    <row r="6141" spans="5:5">
      <c r="E6141"/>
    </row>
    <row r="6142" spans="5:5">
      <c r="E6142"/>
    </row>
    <row r="6143" spans="5:5">
      <c r="E6143"/>
    </row>
    <row r="6144" spans="5:5">
      <c r="E6144"/>
    </row>
    <row r="6145" spans="5:5">
      <c r="E6145"/>
    </row>
    <row r="6146" spans="5:5">
      <c r="E6146"/>
    </row>
    <row r="6147" spans="5:5">
      <c r="E6147"/>
    </row>
    <row r="6148" spans="5:5">
      <c r="E6148"/>
    </row>
    <row r="6149" spans="5:5">
      <c r="E6149"/>
    </row>
    <row r="6150" spans="5:5">
      <c r="E6150"/>
    </row>
    <row r="6151" spans="5:5">
      <c r="E6151"/>
    </row>
    <row r="6152" spans="5:5">
      <c r="E6152"/>
    </row>
    <row r="6153" spans="5:5">
      <c r="E6153"/>
    </row>
    <row r="6154" spans="5:5">
      <c r="E6154"/>
    </row>
    <row r="6155" spans="5:5">
      <c r="E6155"/>
    </row>
    <row r="6156" spans="5:5">
      <c r="E6156"/>
    </row>
    <row r="6157" spans="5:5">
      <c r="E6157"/>
    </row>
    <row r="6158" spans="5:5">
      <c r="E6158"/>
    </row>
    <row r="6159" spans="5:5">
      <c r="E6159"/>
    </row>
    <row r="6160" spans="5:5">
      <c r="E6160"/>
    </row>
    <row r="6161" spans="5:5">
      <c r="E6161"/>
    </row>
    <row r="6162" spans="5:5">
      <c r="E6162"/>
    </row>
    <row r="6163" spans="5:5">
      <c r="E6163"/>
    </row>
    <row r="6164" spans="5:5">
      <c r="E6164"/>
    </row>
    <row r="6165" spans="5:5">
      <c r="E6165"/>
    </row>
    <row r="6166" spans="5:5">
      <c r="E6166"/>
    </row>
    <row r="6167" spans="5:5">
      <c r="E6167"/>
    </row>
    <row r="6168" spans="5:5">
      <c r="E6168"/>
    </row>
    <row r="6169" spans="5:5">
      <c r="E6169"/>
    </row>
    <row r="6170" spans="5:5">
      <c r="E6170"/>
    </row>
    <row r="6171" spans="5:5">
      <c r="E6171"/>
    </row>
    <row r="6172" spans="5:5">
      <c r="E6172"/>
    </row>
    <row r="6173" spans="5:5">
      <c r="E6173"/>
    </row>
    <row r="6174" spans="5:5">
      <c r="E6174"/>
    </row>
    <row r="6175" spans="5:5">
      <c r="E6175"/>
    </row>
    <row r="6176" spans="5:5">
      <c r="E6176"/>
    </row>
    <row r="6177" spans="5:5">
      <c r="E6177"/>
    </row>
    <row r="6178" spans="5:5">
      <c r="E6178"/>
    </row>
    <row r="6179" spans="5:5">
      <c r="E6179"/>
    </row>
    <row r="6180" spans="5:5">
      <c r="E6180"/>
    </row>
    <row r="6181" spans="5:5">
      <c r="E6181"/>
    </row>
    <row r="6182" spans="5:5">
      <c r="E6182"/>
    </row>
    <row r="6183" spans="5:5">
      <c r="E6183"/>
    </row>
    <row r="6184" spans="5:5">
      <c r="E6184"/>
    </row>
    <row r="6185" spans="5:5">
      <c r="E6185"/>
    </row>
    <row r="6186" spans="5:5">
      <c r="E6186"/>
    </row>
    <row r="6187" spans="5:5">
      <c r="E6187"/>
    </row>
    <row r="6188" spans="5:5">
      <c r="E6188"/>
    </row>
    <row r="6189" spans="5:5">
      <c r="E6189"/>
    </row>
    <row r="6190" spans="5:5">
      <c r="E6190"/>
    </row>
    <row r="6191" spans="5:5">
      <c r="E6191"/>
    </row>
    <row r="6192" spans="5:5">
      <c r="E6192"/>
    </row>
    <row r="6193" spans="5:5">
      <c r="E6193"/>
    </row>
    <row r="6194" spans="5:5">
      <c r="E6194"/>
    </row>
    <row r="6195" spans="5:5">
      <c r="E6195"/>
    </row>
    <row r="6196" spans="5:5">
      <c r="E6196"/>
    </row>
    <row r="6197" spans="5:5">
      <c r="E6197"/>
    </row>
    <row r="6198" spans="5:5">
      <c r="E6198"/>
    </row>
    <row r="6199" spans="5:5">
      <c r="E6199"/>
    </row>
    <row r="6200" spans="5:5">
      <c r="E6200"/>
    </row>
    <row r="6201" spans="5:5">
      <c r="E6201"/>
    </row>
    <row r="6202" spans="5:5">
      <c r="E6202"/>
    </row>
    <row r="6203" spans="5:5">
      <c r="E6203"/>
    </row>
    <row r="6204" spans="5:5">
      <c r="E6204"/>
    </row>
    <row r="6205" spans="5:5">
      <c r="E6205"/>
    </row>
    <row r="6206" spans="5:5">
      <c r="E6206"/>
    </row>
    <row r="6207" spans="5:5">
      <c r="E6207"/>
    </row>
    <row r="6208" spans="5:5">
      <c r="E6208"/>
    </row>
    <row r="6209" spans="5:5">
      <c r="E6209"/>
    </row>
    <row r="6210" spans="5:5">
      <c r="E6210"/>
    </row>
    <row r="6211" spans="5:5">
      <c r="E6211"/>
    </row>
    <row r="6212" spans="5:5">
      <c r="E6212"/>
    </row>
    <row r="6213" spans="5:5">
      <c r="E6213"/>
    </row>
    <row r="6214" spans="5:5">
      <c r="E6214"/>
    </row>
    <row r="6215" spans="5:5">
      <c r="E6215"/>
    </row>
    <row r="6216" spans="5:5">
      <c r="E6216"/>
    </row>
    <row r="6217" spans="5:5">
      <c r="E6217"/>
    </row>
    <row r="6218" spans="5:5">
      <c r="E6218"/>
    </row>
    <row r="6219" spans="5:5">
      <c r="E6219"/>
    </row>
    <row r="6220" spans="5:5">
      <c r="E6220"/>
    </row>
    <row r="6221" spans="5:5">
      <c r="E6221"/>
    </row>
    <row r="6222" spans="5:5">
      <c r="E6222"/>
    </row>
    <row r="6223" spans="5:5">
      <c r="E6223"/>
    </row>
    <row r="6224" spans="5:5">
      <c r="E6224"/>
    </row>
    <row r="6225" spans="5:5">
      <c r="E6225"/>
    </row>
    <row r="6226" spans="5:5">
      <c r="E6226"/>
    </row>
    <row r="6227" spans="5:5">
      <c r="E6227"/>
    </row>
    <row r="6228" spans="5:5">
      <c r="E6228"/>
    </row>
    <row r="6229" spans="5:5">
      <c r="E6229"/>
    </row>
    <row r="6230" spans="5:5">
      <c r="E6230"/>
    </row>
    <row r="6231" spans="5:5">
      <c r="E6231"/>
    </row>
    <row r="6232" spans="5:5">
      <c r="E6232"/>
    </row>
    <row r="6233" spans="5:5">
      <c r="E6233"/>
    </row>
    <row r="6234" spans="5:5">
      <c r="E6234"/>
    </row>
    <row r="6235" spans="5:5">
      <c r="E6235"/>
    </row>
    <row r="6236" spans="5:5">
      <c r="E6236"/>
    </row>
    <row r="6237" spans="5:5">
      <c r="E6237"/>
    </row>
    <row r="6238" spans="5:5">
      <c r="E6238"/>
    </row>
    <row r="6239" spans="5:5">
      <c r="E6239"/>
    </row>
    <row r="6240" spans="5:5">
      <c r="E6240"/>
    </row>
    <row r="6241" spans="5:5">
      <c r="E6241"/>
    </row>
    <row r="6242" spans="5:5">
      <c r="E6242"/>
    </row>
    <row r="6243" spans="5:5">
      <c r="E6243"/>
    </row>
    <row r="6244" spans="5:5">
      <c r="E6244"/>
    </row>
    <row r="6245" spans="5:5">
      <c r="E6245"/>
    </row>
    <row r="6246" spans="5:5">
      <c r="E6246"/>
    </row>
    <row r="6247" spans="5:5">
      <c r="E6247"/>
    </row>
    <row r="6248" spans="5:5">
      <c r="E6248"/>
    </row>
    <row r="6249" spans="5:5">
      <c r="E6249"/>
    </row>
    <row r="6250" spans="5:5">
      <c r="E6250"/>
    </row>
    <row r="6251" spans="5:5">
      <c r="E6251"/>
    </row>
    <row r="6252" spans="5:5">
      <c r="E6252"/>
    </row>
    <row r="6253" spans="5:5">
      <c r="E6253"/>
    </row>
    <row r="6254" spans="5:5">
      <c r="E6254"/>
    </row>
    <row r="6255" spans="5:5">
      <c r="E6255"/>
    </row>
    <row r="6256" spans="5:5">
      <c r="E6256"/>
    </row>
    <row r="6257" spans="5:5">
      <c r="E6257"/>
    </row>
    <row r="6258" spans="5:5">
      <c r="E6258"/>
    </row>
    <row r="6259" spans="5:5">
      <c r="E6259"/>
    </row>
    <row r="6260" spans="5:5">
      <c r="E6260"/>
    </row>
    <row r="6261" spans="5:5">
      <c r="E6261"/>
    </row>
    <row r="6262" spans="5:5">
      <c r="E6262"/>
    </row>
    <row r="6263" spans="5:5">
      <c r="E6263"/>
    </row>
    <row r="6264" spans="5:5">
      <c r="E6264"/>
    </row>
    <row r="6265" spans="5:5">
      <c r="E6265"/>
    </row>
    <row r="6266" spans="5:5">
      <c r="E6266"/>
    </row>
    <row r="6267" spans="5:5">
      <c r="E6267"/>
    </row>
    <row r="6268" spans="5:5">
      <c r="E6268"/>
    </row>
    <row r="6269" spans="5:5">
      <c r="E6269"/>
    </row>
    <row r="6270" spans="5:5">
      <c r="E6270"/>
    </row>
    <row r="6271" spans="5:5">
      <c r="E6271"/>
    </row>
    <row r="6272" spans="5:5">
      <c r="E6272"/>
    </row>
    <row r="6273" spans="5:5">
      <c r="E6273"/>
    </row>
    <row r="6274" spans="5:5">
      <c r="E6274"/>
    </row>
    <row r="6275" spans="5:5">
      <c r="E6275"/>
    </row>
    <row r="6276" spans="5:5">
      <c r="E6276"/>
    </row>
    <row r="6277" spans="5:5">
      <c r="E6277"/>
    </row>
    <row r="6278" spans="5:5">
      <c r="E6278"/>
    </row>
    <row r="6279" spans="5:5">
      <c r="E6279"/>
    </row>
    <row r="6280" spans="5:5">
      <c r="E6280"/>
    </row>
    <row r="6281" spans="5:5">
      <c r="E6281"/>
    </row>
    <row r="6282" spans="5:5">
      <c r="E6282"/>
    </row>
    <row r="6283" spans="5:5">
      <c r="E6283"/>
    </row>
    <row r="6284" spans="5:5">
      <c r="E6284"/>
    </row>
    <row r="6285" spans="5:5">
      <c r="E6285"/>
    </row>
    <row r="6286" spans="5:5">
      <c r="E6286"/>
    </row>
    <row r="6287" spans="5:5">
      <c r="E6287"/>
    </row>
    <row r="6288" spans="5:5">
      <c r="E6288"/>
    </row>
    <row r="6289" spans="5:5">
      <c r="E6289"/>
    </row>
    <row r="6290" spans="5:5">
      <c r="E6290"/>
    </row>
    <row r="6291" spans="5:5">
      <c r="E6291"/>
    </row>
    <row r="6292" spans="5:5">
      <c r="E6292"/>
    </row>
    <row r="6293" spans="5:5">
      <c r="E6293"/>
    </row>
    <row r="6294" spans="5:5">
      <c r="E6294"/>
    </row>
    <row r="6295" spans="5:5">
      <c r="E6295"/>
    </row>
    <row r="6296" spans="5:5">
      <c r="E6296"/>
    </row>
    <row r="6297" spans="5:5">
      <c r="E6297"/>
    </row>
    <row r="6298" spans="5:5">
      <c r="E6298"/>
    </row>
    <row r="6299" spans="5:5">
      <c r="E6299"/>
    </row>
    <row r="6300" spans="5:5">
      <c r="E6300"/>
    </row>
    <row r="6301" spans="5:5">
      <c r="E6301"/>
    </row>
    <row r="6302" spans="5:5">
      <c r="E6302"/>
    </row>
    <row r="6303" spans="5:5">
      <c r="E6303"/>
    </row>
    <row r="6304" spans="5:5">
      <c r="E6304"/>
    </row>
    <row r="6305" spans="5:5">
      <c r="E6305"/>
    </row>
    <row r="6306" spans="5:5">
      <c r="E6306"/>
    </row>
    <row r="6307" spans="5:5">
      <c r="E6307"/>
    </row>
    <row r="6308" spans="5:5">
      <c r="E6308"/>
    </row>
    <row r="6309" spans="5:5">
      <c r="E6309"/>
    </row>
    <row r="6310" spans="5:5">
      <c r="E6310"/>
    </row>
    <row r="6311" spans="5:5">
      <c r="E6311"/>
    </row>
    <row r="6312" spans="5:5">
      <c r="E6312"/>
    </row>
    <row r="6313" spans="5:5">
      <c r="E6313"/>
    </row>
    <row r="6314" spans="5:5">
      <c r="E6314"/>
    </row>
    <row r="6315" spans="5:5">
      <c r="E6315"/>
    </row>
    <row r="6316" spans="5:5">
      <c r="E6316"/>
    </row>
    <row r="6317" spans="5:5">
      <c r="E6317"/>
    </row>
    <row r="6318" spans="5:5">
      <c r="E6318"/>
    </row>
    <row r="6319" spans="5:5">
      <c r="E6319"/>
    </row>
    <row r="6320" spans="5:5">
      <c r="E6320"/>
    </row>
    <row r="6321" spans="5:5">
      <c r="E6321"/>
    </row>
    <row r="6322" spans="5:5">
      <c r="E6322"/>
    </row>
    <row r="6323" spans="5:5">
      <c r="E6323"/>
    </row>
    <row r="6324" spans="5:5">
      <c r="E6324"/>
    </row>
    <row r="6325" spans="5:5">
      <c r="E6325"/>
    </row>
    <row r="6326" spans="5:5">
      <c r="E6326"/>
    </row>
    <row r="6327" spans="5:5">
      <c r="E6327"/>
    </row>
    <row r="6328" spans="5:5">
      <c r="E6328"/>
    </row>
    <row r="6329" spans="5:5">
      <c r="E6329"/>
    </row>
    <row r="6330" spans="5:5">
      <c r="E6330"/>
    </row>
    <row r="6331" spans="5:5">
      <c r="E6331"/>
    </row>
    <row r="6332" spans="5:5">
      <c r="E6332"/>
    </row>
    <row r="6333" spans="5:5">
      <c r="E6333"/>
    </row>
    <row r="6334" spans="5:5">
      <c r="E6334"/>
    </row>
    <row r="6335" spans="5:5">
      <c r="E6335"/>
    </row>
    <row r="6336" spans="5:5">
      <c r="E6336"/>
    </row>
    <row r="6337" spans="5:5">
      <c r="E6337"/>
    </row>
    <row r="6338" spans="5:5">
      <c r="E6338"/>
    </row>
    <row r="6339" spans="5:5">
      <c r="E6339"/>
    </row>
    <row r="6340" spans="5:5">
      <c r="E6340"/>
    </row>
    <row r="6341" spans="5:5">
      <c r="E6341"/>
    </row>
    <row r="6342" spans="5:5">
      <c r="E6342"/>
    </row>
    <row r="6343" spans="5:5">
      <c r="E6343"/>
    </row>
    <row r="6344" spans="5:5">
      <c r="E6344"/>
    </row>
    <row r="6345" spans="5:5">
      <c r="E6345"/>
    </row>
    <row r="6346" spans="5:5">
      <c r="E6346"/>
    </row>
    <row r="6347" spans="5:5">
      <c r="E6347"/>
    </row>
    <row r="6348" spans="5:5">
      <c r="E6348"/>
    </row>
    <row r="6349" spans="5:5">
      <c r="E6349"/>
    </row>
    <row r="6350" spans="5:5">
      <c r="E6350"/>
    </row>
    <row r="6351" spans="5:5">
      <c r="E6351"/>
    </row>
    <row r="6352" spans="5:5">
      <c r="E6352"/>
    </row>
    <row r="6353" spans="5:5">
      <c r="E6353"/>
    </row>
    <row r="6354" spans="5:5">
      <c r="E6354"/>
    </row>
    <row r="6355" spans="5:5">
      <c r="E6355"/>
    </row>
    <row r="6356" spans="5:5">
      <c r="E6356"/>
    </row>
    <row r="6357" spans="5:5">
      <c r="E6357"/>
    </row>
    <row r="6358" spans="5:5">
      <c r="E6358"/>
    </row>
    <row r="6359" spans="5:5">
      <c r="E6359"/>
    </row>
    <row r="6360" spans="5:5">
      <c r="E6360"/>
    </row>
    <row r="6361" spans="5:5">
      <c r="E6361"/>
    </row>
    <row r="6362" spans="5:5">
      <c r="E6362"/>
    </row>
    <row r="6363" spans="5:5">
      <c r="E6363"/>
    </row>
    <row r="6364" spans="5:5">
      <c r="E6364"/>
    </row>
    <row r="6365" spans="5:5">
      <c r="E6365"/>
    </row>
    <row r="6366" spans="5:5">
      <c r="E6366"/>
    </row>
    <row r="6367" spans="5:5">
      <c r="E6367"/>
    </row>
    <row r="6368" spans="5:5">
      <c r="E6368"/>
    </row>
    <row r="6369" spans="5:5">
      <c r="E6369"/>
    </row>
    <row r="6370" spans="5:5">
      <c r="E6370"/>
    </row>
    <row r="6371" spans="5:5">
      <c r="E6371"/>
    </row>
    <row r="6372" spans="5:5">
      <c r="E6372"/>
    </row>
    <row r="6373" spans="5:5">
      <c r="E6373"/>
    </row>
    <row r="6374" spans="5:5">
      <c r="E6374"/>
    </row>
    <row r="6375" spans="5:5">
      <c r="E6375"/>
    </row>
    <row r="6376" spans="5:5">
      <c r="E6376"/>
    </row>
    <row r="6377" spans="5:5">
      <c r="E6377"/>
    </row>
    <row r="6378" spans="5:5">
      <c r="E6378"/>
    </row>
    <row r="6379" spans="5:5">
      <c r="E6379"/>
    </row>
    <row r="6380" spans="5:5">
      <c r="E6380"/>
    </row>
    <row r="6381" spans="5:5">
      <c r="E6381"/>
    </row>
    <row r="6382" spans="5:5">
      <c r="E6382"/>
    </row>
    <row r="6383" spans="5:5">
      <c r="E6383"/>
    </row>
    <row r="6384" spans="5:5">
      <c r="E6384"/>
    </row>
    <row r="6385" spans="5:5">
      <c r="E6385"/>
    </row>
    <row r="6386" spans="5:5">
      <c r="E6386"/>
    </row>
    <row r="6387" spans="5:5">
      <c r="E6387"/>
    </row>
    <row r="6388" spans="5:5">
      <c r="E6388"/>
    </row>
    <row r="6389" spans="5:5">
      <c r="E6389"/>
    </row>
    <row r="6390" spans="5:5">
      <c r="E6390"/>
    </row>
    <row r="6391" spans="5:5">
      <c r="E6391"/>
    </row>
    <row r="6392" spans="5:5">
      <c r="E6392"/>
    </row>
    <row r="6393" spans="5:5">
      <c r="E6393"/>
    </row>
    <row r="6394" spans="5:5">
      <c r="E6394"/>
    </row>
    <row r="6395" spans="5:5">
      <c r="E6395"/>
    </row>
    <row r="6396" spans="5:5">
      <c r="E6396"/>
    </row>
    <row r="6397" spans="5:5">
      <c r="E6397"/>
    </row>
    <row r="6398" spans="5:5">
      <c r="E6398"/>
    </row>
    <row r="6399" spans="5:5">
      <c r="E6399"/>
    </row>
    <row r="6400" spans="5:5">
      <c r="E6400"/>
    </row>
    <row r="6401" spans="5:5">
      <c r="E6401"/>
    </row>
    <row r="6402" spans="5:5">
      <c r="E6402"/>
    </row>
    <row r="6403" spans="5:5">
      <c r="E6403"/>
    </row>
    <row r="6404" spans="5:5">
      <c r="E6404"/>
    </row>
    <row r="6405" spans="5:5">
      <c r="E6405"/>
    </row>
    <row r="6406" spans="5:5">
      <c r="E6406"/>
    </row>
    <row r="6407" spans="5:5">
      <c r="E6407"/>
    </row>
    <row r="6408" spans="5:5">
      <c r="E6408"/>
    </row>
    <row r="6409" spans="5:5">
      <c r="E6409"/>
    </row>
    <row r="6410" spans="5:5">
      <c r="E6410"/>
    </row>
    <row r="6411" spans="5:5">
      <c r="E6411"/>
    </row>
    <row r="6412" spans="5:5">
      <c r="E6412"/>
    </row>
    <row r="6413" spans="5:5">
      <c r="E6413"/>
    </row>
    <row r="6414" spans="5:5">
      <c r="E6414"/>
    </row>
    <row r="6415" spans="5:5">
      <c r="E6415"/>
    </row>
    <row r="6416" spans="5:5">
      <c r="E6416"/>
    </row>
    <row r="6417" spans="5:5">
      <c r="E6417"/>
    </row>
    <row r="6418" spans="5:5">
      <c r="E6418"/>
    </row>
    <row r="6419" spans="5:5">
      <c r="E6419"/>
    </row>
    <row r="6420" spans="5:5">
      <c r="E6420"/>
    </row>
    <row r="6421" spans="5:5">
      <c r="E6421"/>
    </row>
    <row r="6422" spans="5:5">
      <c r="E6422"/>
    </row>
    <row r="6423" spans="5:5">
      <c r="E6423"/>
    </row>
    <row r="6424" spans="5:5">
      <c r="E6424"/>
    </row>
    <row r="6425" spans="5:5">
      <c r="E6425"/>
    </row>
    <row r="6426" spans="5:5">
      <c r="E6426"/>
    </row>
    <row r="6427" spans="5:5">
      <c r="E6427"/>
    </row>
    <row r="6428" spans="5:5">
      <c r="E6428"/>
    </row>
    <row r="6429" spans="5:5">
      <c r="E6429"/>
    </row>
    <row r="6430" spans="5:5">
      <c r="E6430"/>
    </row>
    <row r="6431" spans="5:5">
      <c r="E6431"/>
    </row>
    <row r="6432" spans="5:5">
      <c r="E6432"/>
    </row>
    <row r="6433" spans="5:5">
      <c r="E6433"/>
    </row>
    <row r="6434" spans="5:5">
      <c r="E6434"/>
    </row>
    <row r="6435" spans="5:5">
      <c r="E6435"/>
    </row>
    <row r="6436" spans="5:5">
      <c r="E6436"/>
    </row>
    <row r="6437" spans="5:5">
      <c r="E6437"/>
    </row>
    <row r="6438" spans="5:5">
      <c r="E6438"/>
    </row>
    <row r="6439" spans="5:5">
      <c r="E6439"/>
    </row>
    <row r="6440" spans="5:5">
      <c r="E6440"/>
    </row>
    <row r="6441" spans="5:5">
      <c r="E6441"/>
    </row>
    <row r="6442" spans="5:5">
      <c r="E6442"/>
    </row>
    <row r="6443" spans="5:5">
      <c r="E6443"/>
    </row>
    <row r="6444" spans="5:5">
      <c r="E6444"/>
    </row>
    <row r="6445" spans="5:5">
      <c r="E6445"/>
    </row>
    <row r="6446" spans="5:5">
      <c r="E6446"/>
    </row>
    <row r="6447" spans="5:5">
      <c r="E6447"/>
    </row>
    <row r="6448" spans="5:5">
      <c r="E6448"/>
    </row>
    <row r="6449" spans="5:5">
      <c r="E6449"/>
    </row>
    <row r="6450" spans="5:5">
      <c r="E6450"/>
    </row>
    <row r="6451" spans="5:5">
      <c r="E6451"/>
    </row>
    <row r="6452" spans="5:5">
      <c r="E6452"/>
    </row>
    <row r="6453" spans="5:5">
      <c r="E6453"/>
    </row>
    <row r="6454" spans="5:5">
      <c r="E6454"/>
    </row>
    <row r="6455" spans="5:5">
      <c r="E6455"/>
    </row>
    <row r="6456" spans="5:5">
      <c r="E6456"/>
    </row>
    <row r="6457" spans="5:5">
      <c r="E6457"/>
    </row>
    <row r="6458" spans="5:5">
      <c r="E6458"/>
    </row>
    <row r="6459" spans="5:5">
      <c r="E6459"/>
    </row>
    <row r="6460" spans="5:5">
      <c r="E6460"/>
    </row>
    <row r="6461" spans="5:5">
      <c r="E6461"/>
    </row>
    <row r="6462" spans="5:5">
      <c r="E6462"/>
    </row>
    <row r="6463" spans="5:5">
      <c r="E6463"/>
    </row>
    <row r="6464" spans="5:5">
      <c r="E6464"/>
    </row>
    <row r="6465" spans="5:5">
      <c r="E6465"/>
    </row>
    <row r="6466" spans="5:5">
      <c r="E6466"/>
    </row>
    <row r="6467" spans="5:5">
      <c r="E6467"/>
    </row>
    <row r="6468" spans="5:5">
      <c r="E6468"/>
    </row>
    <row r="6469" spans="5:5">
      <c r="E6469"/>
    </row>
    <row r="6470" spans="5:5">
      <c r="E6470"/>
    </row>
    <row r="6471" spans="5:5">
      <c r="E6471"/>
    </row>
    <row r="6472" spans="5:5">
      <c r="E6472"/>
    </row>
    <row r="6473" spans="5:5">
      <c r="E6473"/>
    </row>
    <row r="6474" spans="5:5">
      <c r="E6474"/>
    </row>
    <row r="6475" spans="5:5">
      <c r="E6475"/>
    </row>
    <row r="6476" spans="5:5">
      <c r="E6476"/>
    </row>
    <row r="6477" spans="5:5">
      <c r="E6477"/>
    </row>
    <row r="6478" spans="5:5">
      <c r="E6478"/>
    </row>
    <row r="6479" spans="5:5">
      <c r="E6479"/>
    </row>
    <row r="6480" spans="5:5">
      <c r="E6480"/>
    </row>
    <row r="6481" spans="5:5">
      <c r="E6481"/>
    </row>
    <row r="6482" spans="5:5">
      <c r="E6482"/>
    </row>
    <row r="6483" spans="5:5">
      <c r="E6483"/>
    </row>
    <row r="6484" spans="5:5">
      <c r="E6484"/>
    </row>
    <row r="6485" spans="5:5">
      <c r="E6485"/>
    </row>
    <row r="6486" spans="5:5">
      <c r="E6486"/>
    </row>
    <row r="6487" spans="5:5">
      <c r="E6487"/>
    </row>
    <row r="6488" spans="5:5">
      <c r="E6488"/>
    </row>
    <row r="6489" spans="5:5">
      <c r="E6489"/>
    </row>
    <row r="6490" spans="5:5">
      <c r="E6490"/>
    </row>
    <row r="6491" spans="5:5">
      <c r="E6491"/>
    </row>
    <row r="6492" spans="5:5">
      <c r="E6492"/>
    </row>
    <row r="6493" spans="5:5">
      <c r="E6493"/>
    </row>
    <row r="6494" spans="5:5">
      <c r="E6494"/>
    </row>
    <row r="6495" spans="5:5">
      <c r="E6495"/>
    </row>
    <row r="6496" spans="5:5">
      <c r="E6496"/>
    </row>
    <row r="6497" spans="5:5">
      <c r="E6497"/>
    </row>
    <row r="6498" spans="5:5">
      <c r="E6498"/>
    </row>
    <row r="6499" spans="5:5">
      <c r="E6499"/>
    </row>
    <row r="6500" spans="5:5">
      <c r="E6500"/>
    </row>
    <row r="6501" spans="5:5">
      <c r="E6501"/>
    </row>
    <row r="6502" spans="5:5">
      <c r="E6502"/>
    </row>
    <row r="6503" spans="5:5">
      <c r="E6503"/>
    </row>
    <row r="6504" spans="5:5">
      <c r="E6504"/>
    </row>
    <row r="6505" spans="5:5">
      <c r="E6505"/>
    </row>
    <row r="6506" spans="5:5">
      <c r="E6506"/>
    </row>
    <row r="6507" spans="5:5">
      <c r="E6507"/>
    </row>
    <row r="6508" spans="5:5">
      <c r="E6508"/>
    </row>
    <row r="6509" spans="5:5">
      <c r="E6509"/>
    </row>
    <row r="6510" spans="5:5">
      <c r="E6510"/>
    </row>
    <row r="6511" spans="5:5">
      <c r="E6511"/>
    </row>
    <row r="6512" spans="5:5">
      <c r="E6512"/>
    </row>
    <row r="6513" spans="5:5">
      <c r="E6513"/>
    </row>
    <row r="6514" spans="5:5">
      <c r="E6514"/>
    </row>
    <row r="6515" spans="5:5">
      <c r="E6515"/>
    </row>
    <row r="6516" spans="5:5">
      <c r="E6516"/>
    </row>
    <row r="6517" spans="5:5">
      <c r="E6517"/>
    </row>
    <row r="6518" spans="5:5">
      <c r="E6518"/>
    </row>
    <row r="6519" spans="5:5">
      <c r="E6519"/>
    </row>
    <row r="6520" spans="5:5">
      <c r="E6520"/>
    </row>
    <row r="6521" spans="5:5">
      <c r="E6521"/>
    </row>
    <row r="6522" spans="5:5">
      <c r="E6522"/>
    </row>
    <row r="6523" spans="5:5">
      <c r="E6523"/>
    </row>
    <row r="6524" spans="5:5">
      <c r="E6524"/>
    </row>
    <row r="6525" spans="5:5">
      <c r="E6525"/>
    </row>
    <row r="6526" spans="5:5">
      <c r="E6526"/>
    </row>
    <row r="6527" spans="5:5">
      <c r="E6527"/>
    </row>
    <row r="6528" spans="5:5">
      <c r="E6528"/>
    </row>
    <row r="6529" spans="5:5">
      <c r="E6529"/>
    </row>
    <row r="6530" spans="5:5">
      <c r="E6530"/>
    </row>
    <row r="6531" spans="5:5">
      <c r="E6531"/>
    </row>
    <row r="6532" spans="5:5">
      <c r="E6532"/>
    </row>
    <row r="6533" spans="5:5">
      <c r="E6533"/>
    </row>
    <row r="6534" spans="5:5">
      <c r="E6534"/>
    </row>
    <row r="6535" spans="5:5">
      <c r="E6535"/>
    </row>
    <row r="6536" spans="5:5">
      <c r="E6536"/>
    </row>
    <row r="6537" spans="5:5">
      <c r="E6537"/>
    </row>
    <row r="6538" spans="5:5">
      <c r="E6538"/>
    </row>
    <row r="6539" spans="5:5">
      <c r="E6539"/>
    </row>
    <row r="6540" spans="5:5">
      <c r="E6540"/>
    </row>
    <row r="6541" spans="5:5">
      <c r="E6541"/>
    </row>
    <row r="6542" spans="5:5">
      <c r="E6542"/>
    </row>
    <row r="6543" spans="5:5">
      <c r="E6543"/>
    </row>
    <row r="6544" spans="5:5">
      <c r="E6544"/>
    </row>
    <row r="6545" spans="5:5">
      <c r="E6545"/>
    </row>
    <row r="6546" spans="5:5">
      <c r="E6546"/>
    </row>
    <row r="6547" spans="5:5">
      <c r="E6547"/>
    </row>
    <row r="6548" spans="5:5">
      <c r="E6548"/>
    </row>
    <row r="6549" spans="5:5">
      <c r="E6549"/>
    </row>
    <row r="6550" spans="5:5">
      <c r="E6550"/>
    </row>
    <row r="6551" spans="5:5">
      <c r="E6551"/>
    </row>
    <row r="6552" spans="5:5">
      <c r="E6552"/>
    </row>
    <row r="6553" spans="5:5">
      <c r="E6553"/>
    </row>
    <row r="6554" spans="5:5">
      <c r="E6554"/>
    </row>
    <row r="6555" spans="5:5">
      <c r="E6555"/>
    </row>
    <row r="6556" spans="5:5">
      <c r="E6556"/>
    </row>
    <row r="6557" spans="5:5">
      <c r="E6557"/>
    </row>
    <row r="6558" spans="5:5">
      <c r="E6558"/>
    </row>
    <row r="6559" spans="5:5">
      <c r="E6559"/>
    </row>
    <row r="6560" spans="5:5">
      <c r="E6560"/>
    </row>
    <row r="6561" spans="5:5">
      <c r="E6561"/>
    </row>
    <row r="6562" spans="5:5">
      <c r="E6562"/>
    </row>
    <row r="6563" spans="5:5">
      <c r="E6563"/>
    </row>
    <row r="6564" spans="5:5">
      <c r="E6564"/>
    </row>
    <row r="6565" spans="5:5">
      <c r="E6565"/>
    </row>
    <row r="6566" spans="5:5">
      <c r="E6566"/>
    </row>
    <row r="6567" spans="5:5">
      <c r="E6567"/>
    </row>
    <row r="6568" spans="5:5">
      <c r="E6568"/>
    </row>
    <row r="6569" spans="5:5">
      <c r="E6569"/>
    </row>
    <row r="6570" spans="5:5">
      <c r="E6570"/>
    </row>
    <row r="6571" spans="5:5">
      <c r="E6571"/>
    </row>
    <row r="6572" spans="5:5">
      <c r="E6572"/>
    </row>
    <row r="6573" spans="5:5">
      <c r="E6573"/>
    </row>
    <row r="6574" spans="5:5">
      <c r="E6574"/>
    </row>
    <row r="6575" spans="5:5">
      <c r="E6575"/>
    </row>
    <row r="6576" spans="5:5">
      <c r="E6576"/>
    </row>
    <row r="6577" spans="5:5">
      <c r="E6577"/>
    </row>
    <row r="6578" spans="5:5">
      <c r="E6578"/>
    </row>
    <row r="6579" spans="5:5">
      <c r="E6579"/>
    </row>
    <row r="6580" spans="5:5">
      <c r="E6580"/>
    </row>
    <row r="6581" spans="5:5">
      <c r="E6581"/>
    </row>
    <row r="6582" spans="5:5">
      <c r="E6582"/>
    </row>
    <row r="6583" spans="5:5">
      <c r="E6583"/>
    </row>
    <row r="6584" spans="5:5">
      <c r="E6584"/>
    </row>
    <row r="6585" spans="5:5">
      <c r="E6585"/>
    </row>
    <row r="6586" spans="5:5">
      <c r="E6586"/>
    </row>
    <row r="6587" spans="5:5">
      <c r="E6587"/>
    </row>
    <row r="6588" spans="5:5">
      <c r="E6588"/>
    </row>
    <row r="6589" spans="5:5">
      <c r="E6589"/>
    </row>
    <row r="6590" spans="5:5">
      <c r="E6590"/>
    </row>
    <row r="6591" spans="5:5">
      <c r="E6591"/>
    </row>
    <row r="6592" spans="5:5">
      <c r="E6592"/>
    </row>
    <row r="6593" spans="5:5">
      <c r="E6593"/>
    </row>
    <row r="6594" spans="5:5">
      <c r="E6594"/>
    </row>
    <row r="6595" spans="5:5">
      <c r="E6595"/>
    </row>
    <row r="6596" spans="5:5">
      <c r="E6596"/>
    </row>
    <row r="6597" spans="5:5">
      <c r="E6597"/>
    </row>
    <row r="6598" spans="5:5">
      <c r="E6598"/>
    </row>
    <row r="6599" spans="5:5">
      <c r="E6599"/>
    </row>
    <row r="6600" spans="5:5">
      <c r="E6600"/>
    </row>
    <row r="6601" spans="5:5">
      <c r="E6601"/>
    </row>
    <row r="6602" spans="5:5">
      <c r="E6602"/>
    </row>
    <row r="6603" spans="5:5">
      <c r="E6603"/>
    </row>
    <row r="6604" spans="5:5">
      <c r="E6604"/>
    </row>
    <row r="6605" spans="5:5">
      <c r="E6605"/>
    </row>
    <row r="6606" spans="5:5">
      <c r="E6606"/>
    </row>
    <row r="6607" spans="5:5">
      <c r="E6607"/>
    </row>
    <row r="6608" spans="5:5">
      <c r="E6608"/>
    </row>
    <row r="6609" spans="5:5">
      <c r="E6609"/>
    </row>
    <row r="6610" spans="5:5">
      <c r="E6610"/>
    </row>
    <row r="6611" spans="5:5">
      <c r="E6611"/>
    </row>
    <row r="6612" spans="5:5">
      <c r="E6612"/>
    </row>
    <row r="6613" spans="5:5">
      <c r="E6613"/>
    </row>
    <row r="6614" spans="5:5">
      <c r="E6614"/>
    </row>
    <row r="6615" spans="5:5">
      <c r="E6615"/>
    </row>
    <row r="6616" spans="5:5">
      <c r="E6616"/>
    </row>
    <row r="6617" spans="5:5">
      <c r="E6617"/>
    </row>
    <row r="6618" spans="5:5">
      <c r="E6618"/>
    </row>
    <row r="6619" spans="5:5">
      <c r="E6619"/>
    </row>
    <row r="6620" spans="5:5">
      <c r="E6620"/>
    </row>
    <row r="6621" spans="5:5">
      <c r="E6621"/>
    </row>
    <row r="6622" spans="5:5">
      <c r="E6622"/>
    </row>
    <row r="6623" spans="5:5">
      <c r="E6623"/>
    </row>
    <row r="6624" spans="5:5">
      <c r="E6624"/>
    </row>
    <row r="6625" spans="5:5">
      <c r="E6625"/>
    </row>
    <row r="6626" spans="5:5">
      <c r="E6626"/>
    </row>
    <row r="6627" spans="5:5">
      <c r="E6627"/>
    </row>
    <row r="6628" spans="5:5">
      <c r="E6628"/>
    </row>
    <row r="6629" spans="5:5">
      <c r="E6629"/>
    </row>
    <row r="6630" spans="5:5">
      <c r="E6630"/>
    </row>
    <row r="6631" spans="5:5">
      <c r="E6631"/>
    </row>
    <row r="6632" spans="5:5">
      <c r="E6632"/>
    </row>
    <row r="6633" spans="5:5">
      <c r="E6633"/>
    </row>
    <row r="6634" spans="5:5">
      <c r="E6634"/>
    </row>
    <row r="6635" spans="5:5">
      <c r="E6635"/>
    </row>
    <row r="6636" spans="5:5">
      <c r="E6636"/>
    </row>
    <row r="6637" spans="5:5">
      <c r="E6637"/>
    </row>
    <row r="6638" spans="5:5">
      <c r="E6638"/>
    </row>
    <row r="6639" spans="5:5">
      <c r="E6639"/>
    </row>
    <row r="6640" spans="5:5">
      <c r="E6640"/>
    </row>
    <row r="6641" spans="5:5">
      <c r="E6641"/>
    </row>
    <row r="6642" spans="5:5">
      <c r="E6642"/>
    </row>
    <row r="6643" spans="5:5">
      <c r="E6643"/>
    </row>
    <row r="6644" spans="5:5">
      <c r="E6644"/>
    </row>
    <row r="6645" spans="5:5">
      <c r="E6645"/>
    </row>
    <row r="6646" spans="5:5">
      <c r="E6646"/>
    </row>
    <row r="6647" spans="5:5">
      <c r="E6647"/>
    </row>
    <row r="6648" spans="5:5">
      <c r="E6648"/>
    </row>
    <row r="6649" spans="5:5">
      <c r="E6649"/>
    </row>
    <row r="6650" spans="5:5">
      <c r="E6650"/>
    </row>
    <row r="6651" spans="5:5">
      <c r="E6651"/>
    </row>
    <row r="6652" spans="5:5">
      <c r="E6652"/>
    </row>
    <row r="6653" spans="5:5">
      <c r="E6653"/>
    </row>
    <row r="6654" spans="5:5">
      <c r="E6654"/>
    </row>
    <row r="6655" spans="5:5">
      <c r="E6655"/>
    </row>
    <row r="6656" spans="5:5">
      <c r="E6656"/>
    </row>
    <row r="6657" spans="5:5">
      <c r="E6657"/>
    </row>
    <row r="6658" spans="5:5">
      <c r="E6658"/>
    </row>
    <row r="6659" spans="5:5">
      <c r="E6659"/>
    </row>
    <row r="6660" spans="5:5">
      <c r="E6660"/>
    </row>
    <row r="6661" spans="5:5">
      <c r="E6661"/>
    </row>
    <row r="6662" spans="5:5">
      <c r="E6662"/>
    </row>
    <row r="6663" spans="5:5">
      <c r="E6663"/>
    </row>
    <row r="6664" spans="5:5">
      <c r="E6664"/>
    </row>
    <row r="6665" spans="5:5">
      <c r="E6665"/>
    </row>
    <row r="6666" spans="5:5">
      <c r="E6666"/>
    </row>
    <row r="6667" spans="5:5">
      <c r="E6667"/>
    </row>
    <row r="6668" spans="5:5">
      <c r="E6668"/>
    </row>
    <row r="6669" spans="5:5">
      <c r="E6669"/>
    </row>
    <row r="6670" spans="5:5">
      <c r="E6670"/>
    </row>
    <row r="6671" spans="5:5">
      <c r="E6671"/>
    </row>
    <row r="6672" spans="5:5">
      <c r="E6672"/>
    </row>
    <row r="6673" spans="5:5">
      <c r="E6673"/>
    </row>
    <row r="6674" spans="5:5">
      <c r="E6674"/>
    </row>
    <row r="6675" spans="5:5">
      <c r="E6675"/>
    </row>
    <row r="6676" spans="5:5">
      <c r="E6676"/>
    </row>
    <row r="6677" spans="5:5">
      <c r="E6677"/>
    </row>
    <row r="6678" spans="5:5">
      <c r="E6678"/>
    </row>
    <row r="6679" spans="5:5">
      <c r="E6679"/>
    </row>
    <row r="6680" spans="5:5">
      <c r="E6680"/>
    </row>
    <row r="6681" spans="5:5">
      <c r="E6681"/>
    </row>
    <row r="6682" spans="5:5">
      <c r="E6682"/>
    </row>
    <row r="6683" spans="5:5">
      <c r="E6683"/>
    </row>
    <row r="6684" spans="5:5">
      <c r="E6684"/>
    </row>
    <row r="6685" spans="5:5">
      <c r="E6685"/>
    </row>
    <row r="6686" spans="5:5">
      <c r="E6686"/>
    </row>
    <row r="6687" spans="5:5">
      <c r="E6687"/>
    </row>
    <row r="6688" spans="5:5">
      <c r="E6688"/>
    </row>
    <row r="6689" spans="5:5">
      <c r="E6689"/>
    </row>
    <row r="6690" spans="5:5">
      <c r="E6690"/>
    </row>
    <row r="6691" spans="5:5">
      <c r="E6691"/>
    </row>
    <row r="6692" spans="5:5">
      <c r="E6692"/>
    </row>
    <row r="6693" spans="5:5">
      <c r="E6693"/>
    </row>
    <row r="6694" spans="5:5">
      <c r="E6694"/>
    </row>
    <row r="6695" spans="5:5">
      <c r="E6695"/>
    </row>
    <row r="6696" spans="5:5">
      <c r="E6696"/>
    </row>
    <row r="6697" spans="5:5">
      <c r="E6697"/>
    </row>
    <row r="6698" spans="5:5">
      <c r="E6698"/>
    </row>
    <row r="6699" spans="5:5">
      <c r="E6699"/>
    </row>
    <row r="6700" spans="5:5">
      <c r="E6700"/>
    </row>
    <row r="6701" spans="5:5">
      <c r="E6701"/>
    </row>
    <row r="6702" spans="5:5">
      <c r="E6702"/>
    </row>
    <row r="6703" spans="5:5">
      <c r="E6703"/>
    </row>
    <row r="6704" spans="5:5">
      <c r="E6704"/>
    </row>
    <row r="6705" spans="5:5">
      <c r="E6705"/>
    </row>
    <row r="6706" spans="5:5">
      <c r="E6706"/>
    </row>
    <row r="6707" spans="5:5">
      <c r="E6707"/>
    </row>
    <row r="6708" spans="5:5">
      <c r="E6708"/>
    </row>
    <row r="6709" spans="5:5">
      <c r="E6709"/>
    </row>
    <row r="6710" spans="5:5">
      <c r="E6710"/>
    </row>
    <row r="6711" spans="5:5">
      <c r="E6711"/>
    </row>
    <row r="6712" spans="5:5">
      <c r="E6712"/>
    </row>
    <row r="6713" spans="5:5">
      <c r="E6713"/>
    </row>
    <row r="6714" spans="5:5">
      <c r="E6714"/>
    </row>
    <row r="6715" spans="5:5">
      <c r="E6715"/>
    </row>
    <row r="6716" spans="5:5">
      <c r="E6716"/>
    </row>
    <row r="6717" spans="5:5">
      <c r="E6717"/>
    </row>
    <row r="6718" spans="5:5">
      <c r="E6718"/>
    </row>
    <row r="6719" spans="5:5">
      <c r="E6719"/>
    </row>
    <row r="6720" spans="5:5">
      <c r="E6720"/>
    </row>
    <row r="6721" spans="5:5">
      <c r="E6721"/>
    </row>
    <row r="6722" spans="5:5">
      <c r="E6722"/>
    </row>
    <row r="6723" spans="5:5">
      <c r="E6723"/>
    </row>
    <row r="6724" spans="5:5">
      <c r="E6724"/>
    </row>
    <row r="6725" spans="5:5">
      <c r="E6725"/>
    </row>
    <row r="6726" spans="5:5">
      <c r="E6726"/>
    </row>
    <row r="6727" spans="5:5">
      <c r="E6727"/>
    </row>
    <row r="6728" spans="5:5">
      <c r="E6728"/>
    </row>
    <row r="6729" spans="5:5">
      <c r="E6729"/>
    </row>
    <row r="6730" spans="5:5">
      <c r="E6730"/>
    </row>
    <row r="6731" spans="5:5">
      <c r="E6731"/>
    </row>
    <row r="6732" spans="5:5">
      <c r="E6732"/>
    </row>
    <row r="6733" spans="5:5">
      <c r="E6733"/>
    </row>
    <row r="6734" spans="5:5">
      <c r="E6734"/>
    </row>
    <row r="6735" spans="5:5">
      <c r="E6735"/>
    </row>
    <row r="6736" spans="5:5">
      <c r="E6736"/>
    </row>
    <row r="6737" spans="5:5">
      <c r="E6737"/>
    </row>
    <row r="6738" spans="5:5">
      <c r="E6738"/>
    </row>
    <row r="6739" spans="5:5">
      <c r="E6739"/>
    </row>
    <row r="6740" spans="5:5">
      <c r="E6740"/>
    </row>
    <row r="6741" spans="5:5">
      <c r="E6741"/>
    </row>
    <row r="6742" spans="5:5">
      <c r="E6742"/>
    </row>
    <row r="6743" spans="5:5">
      <c r="E6743"/>
    </row>
    <row r="6744" spans="5:5">
      <c r="E6744"/>
    </row>
    <row r="6745" spans="5:5">
      <c r="E6745"/>
    </row>
    <row r="6746" spans="5:5">
      <c r="E6746"/>
    </row>
    <row r="6747" spans="5:5">
      <c r="E6747"/>
    </row>
    <row r="6748" spans="5:5">
      <c r="E6748"/>
    </row>
    <row r="6749" spans="5:5">
      <c r="E6749"/>
    </row>
    <row r="6750" spans="5:5">
      <c r="E6750"/>
    </row>
    <row r="6751" spans="5:5">
      <c r="E6751"/>
    </row>
    <row r="6752" spans="5:5">
      <c r="E6752"/>
    </row>
    <row r="6753" spans="5:5">
      <c r="E6753"/>
    </row>
    <row r="6754" spans="5:5">
      <c r="E6754"/>
    </row>
    <row r="6755" spans="5:5">
      <c r="E6755"/>
    </row>
    <row r="6756" spans="5:5">
      <c r="E6756"/>
    </row>
    <row r="6757" spans="5:5">
      <c r="E6757"/>
    </row>
    <row r="6758" spans="5:5">
      <c r="E6758"/>
    </row>
    <row r="6759" spans="5:5">
      <c r="E6759"/>
    </row>
    <row r="6760" spans="5:5">
      <c r="E6760"/>
    </row>
    <row r="6761" spans="5:5">
      <c r="E6761"/>
    </row>
    <row r="6762" spans="5:5">
      <c r="E6762"/>
    </row>
    <row r="6763" spans="5:5">
      <c r="E6763"/>
    </row>
    <row r="6764" spans="5:5">
      <c r="E6764"/>
    </row>
    <row r="6765" spans="5:5">
      <c r="E6765"/>
    </row>
    <row r="6766" spans="5:5">
      <c r="E6766"/>
    </row>
    <row r="6767" spans="5:5">
      <c r="E6767"/>
    </row>
    <row r="6768" spans="5:5">
      <c r="E6768"/>
    </row>
    <row r="6769" spans="5:5">
      <c r="E6769"/>
    </row>
    <row r="6770" spans="5:5">
      <c r="E6770"/>
    </row>
    <row r="6771" spans="5:5">
      <c r="E6771"/>
    </row>
    <row r="6772" spans="5:5">
      <c r="E6772"/>
    </row>
    <row r="6773" spans="5:5">
      <c r="E6773"/>
    </row>
    <row r="6774" spans="5:5">
      <c r="E6774"/>
    </row>
    <row r="6775" spans="5:5">
      <c r="E6775"/>
    </row>
    <row r="6776" spans="5:5">
      <c r="E6776"/>
    </row>
    <row r="6777" spans="5:5">
      <c r="E6777"/>
    </row>
    <row r="6778" spans="5:5">
      <c r="E6778"/>
    </row>
    <row r="6779" spans="5:5">
      <c r="E6779"/>
    </row>
    <row r="6780" spans="5:5">
      <c r="E6780"/>
    </row>
    <row r="6781" spans="5:5">
      <c r="E6781"/>
    </row>
    <row r="6782" spans="5:5">
      <c r="E6782"/>
    </row>
    <row r="6783" spans="5:5">
      <c r="E6783"/>
    </row>
    <row r="6784" spans="5:5">
      <c r="E6784"/>
    </row>
    <row r="6785" spans="5:5">
      <c r="E6785"/>
    </row>
    <row r="6786" spans="5:5">
      <c r="E6786"/>
    </row>
    <row r="6787" spans="5:5">
      <c r="E6787"/>
    </row>
    <row r="6788" spans="5:5">
      <c r="E6788"/>
    </row>
    <row r="6789" spans="5:5">
      <c r="E6789"/>
    </row>
    <row r="6790" spans="5:5">
      <c r="E6790"/>
    </row>
    <row r="6791" spans="5:5">
      <c r="E6791"/>
    </row>
    <row r="6792" spans="5:5">
      <c r="E6792"/>
    </row>
    <row r="6793" spans="5:5">
      <c r="E6793"/>
    </row>
    <row r="6794" spans="5:5">
      <c r="E6794"/>
    </row>
    <row r="6795" spans="5:5">
      <c r="E6795"/>
    </row>
    <row r="6796" spans="5:5">
      <c r="E6796"/>
    </row>
    <row r="6797" spans="5:5">
      <c r="E6797"/>
    </row>
    <row r="6798" spans="5:5">
      <c r="E6798"/>
    </row>
    <row r="6799" spans="5:5">
      <c r="E6799"/>
    </row>
    <row r="6800" spans="5:5">
      <c r="E6800"/>
    </row>
    <row r="6801" spans="5:5">
      <c r="E6801"/>
    </row>
    <row r="6802" spans="5:5">
      <c r="E6802"/>
    </row>
    <row r="6803" spans="5:5">
      <c r="E6803"/>
    </row>
    <row r="6804" spans="5:5">
      <c r="E6804"/>
    </row>
    <row r="6805" spans="5:5">
      <c r="E6805"/>
    </row>
    <row r="6806" spans="5:5">
      <c r="E6806"/>
    </row>
    <row r="6807" spans="5:5">
      <c r="E6807"/>
    </row>
    <row r="6808" spans="5:5">
      <c r="E6808"/>
    </row>
    <row r="6809" spans="5:5">
      <c r="E6809"/>
    </row>
    <row r="6810" spans="5:5">
      <c r="E6810"/>
    </row>
    <row r="6811" spans="5:5">
      <c r="E6811"/>
    </row>
    <row r="6812" spans="5:5">
      <c r="E6812"/>
    </row>
    <row r="6813" spans="5:5">
      <c r="E6813"/>
    </row>
    <row r="6814" spans="5:5">
      <c r="E6814"/>
    </row>
    <row r="6815" spans="5:5">
      <c r="E6815"/>
    </row>
    <row r="6816" spans="5:5">
      <c r="E6816"/>
    </row>
    <row r="6817" spans="5:5">
      <c r="E6817"/>
    </row>
    <row r="6818" spans="5:5">
      <c r="E6818"/>
    </row>
    <row r="6819" spans="5:5">
      <c r="E6819"/>
    </row>
    <row r="6820" spans="5:5">
      <c r="E6820"/>
    </row>
    <row r="6821" spans="5:5">
      <c r="E6821"/>
    </row>
    <row r="6822" spans="5:5">
      <c r="E6822"/>
    </row>
    <row r="6823" spans="5:5">
      <c r="E6823"/>
    </row>
    <row r="6824" spans="5:5">
      <c r="E6824"/>
    </row>
    <row r="6825" spans="5:5">
      <c r="E6825"/>
    </row>
    <row r="6826" spans="5:5">
      <c r="E6826"/>
    </row>
    <row r="6827" spans="5:5">
      <c r="E6827"/>
    </row>
    <row r="6828" spans="5:5">
      <c r="E6828"/>
    </row>
    <row r="6829" spans="5:5">
      <c r="E6829"/>
    </row>
    <row r="6830" spans="5:5">
      <c r="E6830"/>
    </row>
    <row r="6831" spans="5:5">
      <c r="E6831"/>
    </row>
    <row r="6832" spans="5:5">
      <c r="E6832"/>
    </row>
    <row r="6833" spans="5:5">
      <c r="E6833"/>
    </row>
    <row r="6834" spans="5:5">
      <c r="E6834"/>
    </row>
    <row r="6835" spans="5:5">
      <c r="E6835"/>
    </row>
    <row r="6836" spans="5:5">
      <c r="E6836"/>
    </row>
    <row r="6837" spans="5:5">
      <c r="E6837"/>
    </row>
    <row r="6838" spans="5:5">
      <c r="E6838"/>
    </row>
    <row r="6839" spans="5:5">
      <c r="E6839"/>
    </row>
    <row r="6840" spans="5:5">
      <c r="E6840"/>
    </row>
    <row r="6841" spans="5:5">
      <c r="E6841"/>
    </row>
    <row r="6842" spans="5:5">
      <c r="E6842"/>
    </row>
    <row r="6843" spans="5:5">
      <c r="E6843"/>
    </row>
    <row r="6844" spans="5:5">
      <c r="E6844"/>
    </row>
    <row r="6845" spans="5:5">
      <c r="E6845"/>
    </row>
    <row r="6846" spans="5:5">
      <c r="E6846"/>
    </row>
    <row r="6847" spans="5:5">
      <c r="E6847"/>
    </row>
    <row r="6848" spans="5:5">
      <c r="E6848"/>
    </row>
    <row r="6849" spans="5:5">
      <c r="E6849"/>
    </row>
    <row r="6850" spans="5:5">
      <c r="E6850"/>
    </row>
    <row r="6851" spans="5:5">
      <c r="E6851"/>
    </row>
    <row r="6852" spans="5:5">
      <c r="E6852"/>
    </row>
    <row r="6853" spans="5:5">
      <c r="E6853"/>
    </row>
    <row r="6854" spans="5:5">
      <c r="E6854"/>
    </row>
    <row r="6855" spans="5:5">
      <c r="E6855"/>
    </row>
    <row r="6856" spans="5:5">
      <c r="E6856"/>
    </row>
    <row r="6857" spans="5:5">
      <c r="E6857"/>
    </row>
    <row r="6858" spans="5:5">
      <c r="E6858"/>
    </row>
    <row r="6859" spans="5:5">
      <c r="E6859"/>
    </row>
    <row r="6860" spans="5:5">
      <c r="E6860"/>
    </row>
    <row r="6861" spans="5:5">
      <c r="E6861"/>
    </row>
    <row r="6862" spans="5:5">
      <c r="E6862"/>
    </row>
    <row r="6863" spans="5:5">
      <c r="E6863"/>
    </row>
    <row r="6864" spans="5:5">
      <c r="E6864"/>
    </row>
    <row r="6865" spans="5:5">
      <c r="E6865"/>
    </row>
    <row r="6866" spans="5:5">
      <c r="E6866"/>
    </row>
    <row r="6867" spans="5:5">
      <c r="E6867"/>
    </row>
    <row r="6868" spans="5:5">
      <c r="E6868"/>
    </row>
    <row r="6869" spans="5:5">
      <c r="E6869"/>
    </row>
    <row r="6870" spans="5:5">
      <c r="E6870"/>
    </row>
    <row r="6871" spans="5:5">
      <c r="E6871"/>
    </row>
    <row r="6872" spans="5:5">
      <c r="E6872"/>
    </row>
    <row r="6873" spans="5:5">
      <c r="E6873"/>
    </row>
    <row r="6874" spans="5:5">
      <c r="E6874"/>
    </row>
    <row r="6875" spans="5:5">
      <c r="E6875"/>
    </row>
    <row r="6876" spans="5:5">
      <c r="E6876"/>
    </row>
    <row r="6877" spans="5:5">
      <c r="E6877"/>
    </row>
    <row r="6878" spans="5:5">
      <c r="E6878"/>
    </row>
    <row r="6879" spans="5:5">
      <c r="E6879"/>
    </row>
    <row r="6880" spans="5:5">
      <c r="E6880"/>
    </row>
    <row r="6881" spans="5:5">
      <c r="E6881"/>
    </row>
    <row r="6882" spans="5:5">
      <c r="E6882"/>
    </row>
    <row r="6883" spans="5:5">
      <c r="E6883"/>
    </row>
    <row r="6884" spans="5:5">
      <c r="E6884"/>
    </row>
    <row r="6885" spans="5:5">
      <c r="E6885"/>
    </row>
    <row r="6886" spans="5:5">
      <c r="E6886"/>
    </row>
    <row r="6887" spans="5:5">
      <c r="E6887"/>
    </row>
    <row r="6888" spans="5:5">
      <c r="E6888"/>
    </row>
    <row r="6889" spans="5:5">
      <c r="E6889"/>
    </row>
    <row r="6890" spans="5:5">
      <c r="E6890"/>
    </row>
    <row r="6891" spans="5:5">
      <c r="E6891"/>
    </row>
    <row r="6892" spans="5:5">
      <c r="E6892"/>
    </row>
    <row r="6893" spans="5:5">
      <c r="E6893"/>
    </row>
    <row r="6894" spans="5:5">
      <c r="E6894"/>
    </row>
    <row r="6895" spans="5:5">
      <c r="E6895"/>
    </row>
    <row r="6896" spans="5:5">
      <c r="E6896"/>
    </row>
    <row r="6897" spans="5:5">
      <c r="E6897"/>
    </row>
    <row r="6898" spans="5:5">
      <c r="E6898"/>
    </row>
    <row r="6899" spans="5:5">
      <c r="E6899"/>
    </row>
    <row r="6900" spans="5:5">
      <c r="E6900"/>
    </row>
    <row r="6901" spans="5:5">
      <c r="E6901"/>
    </row>
    <row r="6902" spans="5:5">
      <c r="E6902"/>
    </row>
    <row r="6903" spans="5:5">
      <c r="E6903"/>
    </row>
    <row r="6904" spans="5:5">
      <c r="E6904"/>
    </row>
    <row r="6905" spans="5:5">
      <c r="E6905"/>
    </row>
    <row r="6906" spans="5:5">
      <c r="E6906"/>
    </row>
    <row r="6907" spans="5:5">
      <c r="E6907"/>
    </row>
    <row r="6908" spans="5:5">
      <c r="E6908"/>
    </row>
    <row r="6909" spans="5:5">
      <c r="E6909"/>
    </row>
    <row r="6910" spans="5:5">
      <c r="E6910"/>
    </row>
    <row r="6911" spans="5:5">
      <c r="E6911"/>
    </row>
    <row r="6912" spans="5:5">
      <c r="E6912"/>
    </row>
    <row r="6913" spans="5:5">
      <c r="E6913"/>
    </row>
    <row r="6914" spans="5:5">
      <c r="E6914"/>
    </row>
    <row r="6915" spans="5:5">
      <c r="E6915"/>
    </row>
    <row r="6916" spans="5:5">
      <c r="E6916"/>
    </row>
    <row r="6917" spans="5:5">
      <c r="E6917"/>
    </row>
    <row r="6918" spans="5:5">
      <c r="E6918"/>
    </row>
    <row r="6919" spans="5:5">
      <c r="E6919"/>
    </row>
    <row r="6920" spans="5:5">
      <c r="E6920"/>
    </row>
    <row r="6921" spans="5:5">
      <c r="E6921"/>
    </row>
    <row r="6922" spans="5:5">
      <c r="E6922"/>
    </row>
    <row r="6923" spans="5:5">
      <c r="E6923"/>
    </row>
    <row r="6924" spans="5:5">
      <c r="E6924"/>
    </row>
    <row r="6925" spans="5:5">
      <c r="E6925"/>
    </row>
    <row r="6926" spans="5:5">
      <c r="E6926"/>
    </row>
    <row r="6927" spans="5:5">
      <c r="E6927"/>
    </row>
    <row r="6928" spans="5:5">
      <c r="E6928"/>
    </row>
    <row r="6929" spans="5:5">
      <c r="E6929"/>
    </row>
    <row r="6930" spans="5:5">
      <c r="E6930"/>
    </row>
    <row r="6931" spans="5:5">
      <c r="E6931"/>
    </row>
    <row r="6932" spans="5:5">
      <c r="E6932"/>
    </row>
    <row r="6933" spans="5:5">
      <c r="E6933"/>
    </row>
    <row r="6934" spans="5:5">
      <c r="E6934"/>
    </row>
    <row r="6935" spans="5:5">
      <c r="E6935"/>
    </row>
    <row r="6936" spans="5:5">
      <c r="E6936"/>
    </row>
    <row r="6937" spans="5:5">
      <c r="E6937"/>
    </row>
    <row r="6938" spans="5:5">
      <c r="E6938"/>
    </row>
    <row r="6939" spans="5:5">
      <c r="E6939"/>
    </row>
    <row r="6940" spans="5:5">
      <c r="E6940"/>
    </row>
    <row r="6941" spans="5:5">
      <c r="E6941"/>
    </row>
    <row r="6942" spans="5:5">
      <c r="E6942"/>
    </row>
    <row r="6943" spans="5:5">
      <c r="E6943"/>
    </row>
    <row r="6944" spans="5:5">
      <c r="E6944"/>
    </row>
    <row r="6945" spans="5:5">
      <c r="E6945"/>
    </row>
    <row r="6946" spans="5:5">
      <c r="E6946"/>
    </row>
    <row r="6947" spans="5:5">
      <c r="E6947"/>
    </row>
    <row r="6948" spans="5:5">
      <c r="E6948"/>
    </row>
    <row r="6949" spans="5:5">
      <c r="E6949"/>
    </row>
    <row r="6950" spans="5:5">
      <c r="E6950"/>
    </row>
    <row r="6951" spans="5:5">
      <c r="E6951"/>
    </row>
    <row r="6952" spans="5:5">
      <c r="E6952"/>
    </row>
    <row r="6953" spans="5:5">
      <c r="E6953"/>
    </row>
    <row r="6954" spans="5:5">
      <c r="E6954"/>
    </row>
    <row r="6955" spans="5:5">
      <c r="E6955"/>
    </row>
    <row r="6956" spans="5:5">
      <c r="E6956"/>
    </row>
    <row r="6957" spans="5:5">
      <c r="E6957"/>
    </row>
    <row r="6958" spans="5:5">
      <c r="E6958"/>
    </row>
    <row r="6959" spans="5:5">
      <c r="E6959"/>
    </row>
    <row r="6960" spans="5:5">
      <c r="E6960"/>
    </row>
    <row r="6961" spans="5:5">
      <c r="E6961"/>
    </row>
    <row r="6962" spans="5:5">
      <c r="E6962"/>
    </row>
    <row r="6963" spans="5:5">
      <c r="E6963"/>
    </row>
    <row r="6964" spans="5:5">
      <c r="E6964"/>
    </row>
    <row r="6965" spans="5:5">
      <c r="E6965"/>
    </row>
    <row r="6966" spans="5:5">
      <c r="E6966"/>
    </row>
    <row r="6967" spans="5:5">
      <c r="E6967"/>
    </row>
    <row r="6968" spans="5:5">
      <c r="E6968"/>
    </row>
    <row r="6969" spans="5:5">
      <c r="E6969"/>
    </row>
    <row r="6970" spans="5:5">
      <c r="E6970"/>
    </row>
    <row r="6971" spans="5:5">
      <c r="E6971"/>
    </row>
    <row r="6972" spans="5:5">
      <c r="E6972"/>
    </row>
    <row r="6973" spans="5:5">
      <c r="E6973"/>
    </row>
    <row r="6974" spans="5:5">
      <c r="E6974"/>
    </row>
    <row r="6975" spans="5:5">
      <c r="E6975"/>
    </row>
    <row r="6976" spans="5:5">
      <c r="E6976"/>
    </row>
    <row r="6977" spans="5:5">
      <c r="E6977"/>
    </row>
    <row r="6978" spans="5:5">
      <c r="E6978"/>
    </row>
    <row r="6979" spans="5:5">
      <c r="E6979"/>
    </row>
    <row r="6980" spans="5:5">
      <c r="E6980"/>
    </row>
    <row r="6981" spans="5:5">
      <c r="E6981"/>
    </row>
    <row r="6982" spans="5:5">
      <c r="E6982"/>
    </row>
    <row r="6983" spans="5:5">
      <c r="E6983"/>
    </row>
    <row r="6984" spans="5:5">
      <c r="E6984"/>
    </row>
    <row r="6985" spans="5:5">
      <c r="E6985"/>
    </row>
    <row r="6986" spans="5:5">
      <c r="E6986"/>
    </row>
    <row r="6987" spans="5:5">
      <c r="E6987"/>
    </row>
    <row r="6988" spans="5:5">
      <c r="E6988"/>
    </row>
    <row r="6989" spans="5:5">
      <c r="E6989"/>
    </row>
    <row r="6990" spans="5:5">
      <c r="E6990"/>
    </row>
    <row r="6991" spans="5:5">
      <c r="E6991"/>
    </row>
    <row r="6992" spans="5:5">
      <c r="E6992"/>
    </row>
    <row r="6993" spans="5:5">
      <c r="E6993"/>
    </row>
    <row r="6994" spans="5:5">
      <c r="E6994"/>
    </row>
    <row r="6995" spans="5:5">
      <c r="E6995"/>
    </row>
    <row r="6996" spans="5:5">
      <c r="E6996"/>
    </row>
    <row r="6997" spans="5:5">
      <c r="E6997"/>
    </row>
    <row r="6998" spans="5:5">
      <c r="E6998"/>
    </row>
    <row r="6999" spans="5:5">
      <c r="E6999"/>
    </row>
    <row r="7000" spans="5:5">
      <c r="E7000"/>
    </row>
    <row r="7001" spans="5:5">
      <c r="E7001"/>
    </row>
    <row r="7002" spans="5:5">
      <c r="E7002"/>
    </row>
    <row r="7003" spans="5:5">
      <c r="E7003"/>
    </row>
    <row r="7004" spans="5:5">
      <c r="E7004"/>
    </row>
    <row r="7005" spans="5:5">
      <c r="E7005"/>
    </row>
    <row r="7006" spans="5:5">
      <c r="E7006"/>
    </row>
    <row r="7007" spans="5:5">
      <c r="E7007"/>
    </row>
    <row r="7008" spans="5:5">
      <c r="E7008"/>
    </row>
    <row r="7009" spans="5:5">
      <c r="E7009"/>
    </row>
    <row r="7010" spans="5:5">
      <c r="E7010"/>
    </row>
    <row r="7011" spans="5:5">
      <c r="E7011"/>
    </row>
    <row r="7012" spans="5:5">
      <c r="E7012"/>
    </row>
    <row r="7013" spans="5:5">
      <c r="E7013"/>
    </row>
    <row r="7014" spans="5:5">
      <c r="E7014"/>
    </row>
    <row r="7015" spans="5:5">
      <c r="E7015"/>
    </row>
    <row r="7016" spans="5:5">
      <c r="E7016"/>
    </row>
    <row r="7017" spans="5:5">
      <c r="E7017"/>
    </row>
    <row r="7018" spans="5:5">
      <c r="E7018"/>
    </row>
    <row r="7019" spans="5:5">
      <c r="E7019"/>
    </row>
    <row r="7020" spans="5:5">
      <c r="E7020"/>
    </row>
    <row r="7021" spans="5:5">
      <c r="E7021"/>
    </row>
    <row r="7022" spans="5:5">
      <c r="E7022"/>
    </row>
    <row r="7023" spans="5:5">
      <c r="E7023"/>
    </row>
    <row r="7024" spans="5:5">
      <c r="E7024"/>
    </row>
    <row r="7025" spans="5:5">
      <c r="E7025"/>
    </row>
    <row r="7026" spans="5:5">
      <c r="E7026"/>
    </row>
    <row r="7027" spans="5:5">
      <c r="E7027"/>
    </row>
    <row r="7028" spans="5:5">
      <c r="E7028"/>
    </row>
    <row r="7029" spans="5:5">
      <c r="E7029"/>
    </row>
    <row r="7030" spans="5:5">
      <c r="E7030"/>
    </row>
    <row r="7031" spans="5:5">
      <c r="E7031"/>
    </row>
    <row r="7032" spans="5:5">
      <c r="E7032"/>
    </row>
    <row r="7033" spans="5:5">
      <c r="E7033"/>
    </row>
    <row r="7034" spans="5:5">
      <c r="E7034"/>
    </row>
    <row r="7035" spans="5:5">
      <c r="E7035"/>
    </row>
    <row r="7036" spans="5:5">
      <c r="E7036"/>
    </row>
    <row r="7037" spans="5:5">
      <c r="E7037"/>
    </row>
    <row r="7038" spans="5:5">
      <c r="E7038"/>
    </row>
    <row r="7039" spans="5:5">
      <c r="E7039"/>
    </row>
    <row r="7040" spans="5:5">
      <c r="E7040"/>
    </row>
    <row r="7041" spans="5:5">
      <c r="E7041"/>
    </row>
    <row r="7042" spans="5:5">
      <c r="E7042"/>
    </row>
    <row r="7043" spans="5:5">
      <c r="E7043"/>
    </row>
    <row r="7044" spans="5:5">
      <c r="E7044"/>
    </row>
    <row r="7045" spans="5:5">
      <c r="E7045"/>
    </row>
    <row r="7046" spans="5:5">
      <c r="E7046"/>
    </row>
    <row r="7047" spans="5:5">
      <c r="E7047"/>
    </row>
    <row r="7048" spans="5:5">
      <c r="E7048"/>
    </row>
    <row r="7049" spans="5:5">
      <c r="E7049"/>
    </row>
    <row r="7050" spans="5:5">
      <c r="E7050"/>
    </row>
    <row r="7051" spans="5:5">
      <c r="E7051"/>
    </row>
    <row r="7052" spans="5:5">
      <c r="E7052"/>
    </row>
    <row r="7053" spans="5:5">
      <c r="E7053"/>
    </row>
    <row r="7054" spans="5:5">
      <c r="E7054"/>
    </row>
    <row r="7055" spans="5:5">
      <c r="E7055"/>
    </row>
    <row r="7056" spans="5:5">
      <c r="E7056"/>
    </row>
    <row r="7057" spans="5:5">
      <c r="E7057"/>
    </row>
    <row r="7058" spans="5:5">
      <c r="E7058"/>
    </row>
    <row r="7059" spans="5:5">
      <c r="E7059"/>
    </row>
    <row r="7060" spans="5:5">
      <c r="E7060"/>
    </row>
    <row r="7061" spans="5:5">
      <c r="E7061"/>
    </row>
    <row r="7062" spans="5:5">
      <c r="E7062"/>
    </row>
    <row r="7063" spans="5:5">
      <c r="E7063"/>
    </row>
    <row r="7064" spans="5:5">
      <c r="E7064"/>
    </row>
    <row r="7065" spans="5:5">
      <c r="E7065"/>
    </row>
    <row r="7066" spans="5:5">
      <c r="E7066"/>
    </row>
    <row r="7067" spans="5:5">
      <c r="E7067"/>
    </row>
    <row r="7068" spans="5:5">
      <c r="E7068"/>
    </row>
    <row r="7069" spans="5:5">
      <c r="E7069"/>
    </row>
    <row r="7070" spans="5:5">
      <c r="E7070"/>
    </row>
    <row r="7071" spans="5:5">
      <c r="E7071"/>
    </row>
    <row r="7072" spans="5:5">
      <c r="E7072"/>
    </row>
    <row r="7073" spans="5:5">
      <c r="E7073"/>
    </row>
    <row r="7074" spans="5:5">
      <c r="E7074"/>
    </row>
    <row r="7075" spans="5:5">
      <c r="E7075"/>
    </row>
    <row r="7076" spans="5:5">
      <c r="E7076"/>
    </row>
    <row r="7077" spans="5:5">
      <c r="E7077"/>
    </row>
    <row r="7078" spans="5:5">
      <c r="E7078"/>
    </row>
    <row r="7079" spans="5:5">
      <c r="E7079"/>
    </row>
    <row r="7080" spans="5:5">
      <c r="E7080"/>
    </row>
    <row r="7081" spans="5:5">
      <c r="E7081"/>
    </row>
    <row r="7082" spans="5:5">
      <c r="E7082"/>
    </row>
    <row r="7083" spans="5:5">
      <c r="E7083"/>
    </row>
    <row r="7084" spans="5:5">
      <c r="E7084"/>
    </row>
    <row r="7085" spans="5:5">
      <c r="E7085"/>
    </row>
    <row r="7086" spans="5:5">
      <c r="E7086"/>
    </row>
    <row r="7087" spans="5:5">
      <c r="E7087"/>
    </row>
    <row r="7088" spans="5:5">
      <c r="E7088"/>
    </row>
    <row r="7089" spans="5:5">
      <c r="E7089"/>
    </row>
    <row r="7090" spans="5:5">
      <c r="E7090"/>
    </row>
    <row r="7091" spans="5:5">
      <c r="E7091"/>
    </row>
    <row r="7092" spans="5:5">
      <c r="E7092"/>
    </row>
    <row r="7093" spans="5:5">
      <c r="E7093"/>
    </row>
    <row r="7094" spans="5:5">
      <c r="E7094"/>
    </row>
    <row r="7095" spans="5:5">
      <c r="E7095"/>
    </row>
    <row r="7096" spans="5:5">
      <c r="E7096"/>
    </row>
    <row r="7097" spans="5:5">
      <c r="E7097"/>
    </row>
    <row r="7098" spans="5:5">
      <c r="E7098"/>
    </row>
    <row r="7099" spans="5:5">
      <c r="E7099"/>
    </row>
    <row r="7100" spans="5:5">
      <c r="E7100"/>
    </row>
    <row r="7101" spans="5:5">
      <c r="E7101"/>
    </row>
    <row r="7102" spans="5:5">
      <c r="E7102"/>
    </row>
    <row r="7103" spans="5:5">
      <c r="E7103"/>
    </row>
    <row r="7104" spans="5:5">
      <c r="E7104"/>
    </row>
    <row r="7105" spans="5:5">
      <c r="E7105"/>
    </row>
    <row r="7106" spans="5:5">
      <c r="E7106"/>
    </row>
    <row r="7107" spans="5:5">
      <c r="E7107"/>
    </row>
    <row r="7108" spans="5:5">
      <c r="E7108"/>
    </row>
    <row r="7109" spans="5:5">
      <c r="E7109"/>
    </row>
    <row r="7110" spans="5:5">
      <c r="E7110"/>
    </row>
    <row r="7111" spans="5:5">
      <c r="E7111"/>
    </row>
    <row r="7112" spans="5:5">
      <c r="E7112"/>
    </row>
    <row r="7113" spans="5:5">
      <c r="E7113"/>
    </row>
    <row r="7114" spans="5:5">
      <c r="E7114"/>
    </row>
    <row r="7115" spans="5:5">
      <c r="E7115"/>
    </row>
    <row r="7116" spans="5:5">
      <c r="E7116"/>
    </row>
    <row r="7117" spans="5:5">
      <c r="E7117"/>
    </row>
    <row r="7118" spans="5:5">
      <c r="E7118"/>
    </row>
    <row r="7119" spans="5:5">
      <c r="E7119"/>
    </row>
    <row r="7120" spans="5:5">
      <c r="E7120"/>
    </row>
    <row r="7121" spans="5:5">
      <c r="E7121"/>
    </row>
    <row r="7122" spans="5:5">
      <c r="E7122"/>
    </row>
    <row r="7123" spans="5:5">
      <c r="E7123"/>
    </row>
    <row r="7124" spans="5:5">
      <c r="E7124"/>
    </row>
    <row r="7125" spans="5:5">
      <c r="E7125"/>
    </row>
    <row r="7126" spans="5:5">
      <c r="E7126"/>
    </row>
    <row r="7127" spans="5:5">
      <c r="E7127"/>
    </row>
    <row r="7128" spans="5:5">
      <c r="E7128"/>
    </row>
    <row r="7129" spans="5:5">
      <c r="E7129"/>
    </row>
    <row r="7130" spans="5:5">
      <c r="E7130"/>
    </row>
    <row r="7131" spans="5:5">
      <c r="E7131"/>
    </row>
    <row r="7132" spans="5:5">
      <c r="E7132"/>
    </row>
    <row r="7133" spans="5:5">
      <c r="E7133"/>
    </row>
    <row r="7134" spans="5:5">
      <c r="E7134"/>
    </row>
    <row r="7135" spans="5:5">
      <c r="E7135"/>
    </row>
    <row r="7136" spans="5:5">
      <c r="E7136"/>
    </row>
    <row r="7137" spans="5:5">
      <c r="E7137"/>
    </row>
    <row r="7138" spans="5:5">
      <c r="E7138"/>
    </row>
    <row r="7139" spans="5:5">
      <c r="E7139"/>
    </row>
    <row r="7140" spans="5:5">
      <c r="E7140"/>
    </row>
    <row r="7141" spans="5:5">
      <c r="E7141"/>
    </row>
    <row r="7142" spans="5:5">
      <c r="E7142"/>
    </row>
    <row r="7143" spans="5:5">
      <c r="E7143"/>
    </row>
    <row r="7144" spans="5:5">
      <c r="E7144"/>
    </row>
    <row r="7145" spans="5:5">
      <c r="E7145"/>
    </row>
    <row r="7146" spans="5:5">
      <c r="E7146"/>
    </row>
    <row r="7147" spans="5:5">
      <c r="E7147"/>
    </row>
    <row r="7148" spans="5:5">
      <c r="E7148"/>
    </row>
    <row r="7149" spans="5:5">
      <c r="E7149"/>
    </row>
    <row r="7150" spans="5:5">
      <c r="E7150"/>
    </row>
    <row r="7151" spans="5:5">
      <c r="E7151"/>
    </row>
    <row r="7152" spans="5:5">
      <c r="E7152"/>
    </row>
    <row r="7153" spans="5:5">
      <c r="E7153"/>
    </row>
    <row r="7154" spans="5:5">
      <c r="E7154"/>
    </row>
    <row r="7155" spans="5:5">
      <c r="E7155"/>
    </row>
    <row r="7156" spans="5:5">
      <c r="E7156"/>
    </row>
    <row r="7157" spans="5:5">
      <c r="E7157"/>
    </row>
    <row r="7158" spans="5:5">
      <c r="E7158"/>
    </row>
    <row r="7159" spans="5:5">
      <c r="E7159"/>
    </row>
    <row r="7160" spans="5:5">
      <c r="E7160"/>
    </row>
    <row r="7161" spans="5:5">
      <c r="E7161"/>
    </row>
    <row r="7162" spans="5:5">
      <c r="E7162"/>
    </row>
    <row r="7163" spans="5:5">
      <c r="E7163"/>
    </row>
    <row r="7164" spans="5:5">
      <c r="E7164"/>
    </row>
    <row r="7165" spans="5:5">
      <c r="E7165"/>
    </row>
    <row r="7166" spans="5:5">
      <c r="E7166"/>
    </row>
    <row r="7167" spans="5:5">
      <c r="E7167"/>
    </row>
    <row r="7168" spans="5:5">
      <c r="E7168"/>
    </row>
    <row r="7169" spans="5:5">
      <c r="E7169"/>
    </row>
    <row r="7170" spans="5:5">
      <c r="E7170"/>
    </row>
    <row r="7171" spans="5:5">
      <c r="E7171"/>
    </row>
    <row r="7172" spans="5:5">
      <c r="E7172"/>
    </row>
    <row r="7173" spans="5:5">
      <c r="E7173"/>
    </row>
    <row r="7174" spans="5:5">
      <c r="E7174"/>
    </row>
    <row r="7175" spans="5:5">
      <c r="E7175"/>
    </row>
    <row r="7176" spans="5:5">
      <c r="E7176"/>
    </row>
    <row r="7177" spans="5:5">
      <c r="E7177"/>
    </row>
    <row r="7178" spans="5:5">
      <c r="E7178"/>
    </row>
    <row r="7179" spans="5:5">
      <c r="E7179"/>
    </row>
    <row r="7180" spans="5:5">
      <c r="E7180"/>
    </row>
    <row r="7181" spans="5:5">
      <c r="E7181"/>
    </row>
    <row r="7182" spans="5:5">
      <c r="E7182"/>
    </row>
    <row r="7183" spans="5:5">
      <c r="E7183"/>
    </row>
    <row r="7184" spans="5:5">
      <c r="E7184"/>
    </row>
    <row r="7185" spans="5:5">
      <c r="E7185"/>
    </row>
    <row r="7186" spans="5:5">
      <c r="E7186"/>
    </row>
    <row r="7187" spans="5:5">
      <c r="E7187"/>
    </row>
    <row r="7188" spans="5:5">
      <c r="E7188"/>
    </row>
    <row r="7189" spans="5:5">
      <c r="E7189"/>
    </row>
    <row r="7190" spans="5:5">
      <c r="E7190"/>
    </row>
    <row r="7191" spans="5:5">
      <c r="E7191"/>
    </row>
    <row r="7192" spans="5:5">
      <c r="E7192"/>
    </row>
    <row r="7193" spans="5:5">
      <c r="E7193"/>
    </row>
    <row r="7194" spans="5:5">
      <c r="E7194"/>
    </row>
    <row r="7195" spans="5:5">
      <c r="E7195"/>
    </row>
    <row r="7196" spans="5:5">
      <c r="E7196"/>
    </row>
    <row r="7197" spans="5:5">
      <c r="E7197"/>
    </row>
    <row r="7198" spans="5:5">
      <c r="E7198"/>
    </row>
    <row r="7199" spans="5:5">
      <c r="E7199"/>
    </row>
    <row r="7200" spans="5:5">
      <c r="E7200"/>
    </row>
    <row r="7201" spans="5:5">
      <c r="E7201"/>
    </row>
    <row r="7202" spans="5:5">
      <c r="E7202"/>
    </row>
    <row r="7203" spans="5:5">
      <c r="E7203"/>
    </row>
    <row r="7204" spans="5:5">
      <c r="E7204"/>
    </row>
    <row r="7205" spans="5:5">
      <c r="E7205"/>
    </row>
    <row r="7206" spans="5:5">
      <c r="E7206"/>
    </row>
    <row r="7207" spans="5:5">
      <c r="E7207"/>
    </row>
    <row r="7208" spans="5:5">
      <c r="E7208"/>
    </row>
    <row r="7209" spans="5:5">
      <c r="E7209"/>
    </row>
    <row r="7210" spans="5:5">
      <c r="E7210"/>
    </row>
    <row r="7211" spans="5:5">
      <c r="E7211"/>
    </row>
    <row r="7212" spans="5:5">
      <c r="E7212"/>
    </row>
    <row r="7213" spans="5:5">
      <c r="E7213"/>
    </row>
    <row r="7214" spans="5:5">
      <c r="E7214"/>
    </row>
    <row r="7215" spans="5:5">
      <c r="E7215"/>
    </row>
    <row r="7216" spans="5:5">
      <c r="E7216"/>
    </row>
    <row r="7217" spans="5:5">
      <c r="E7217"/>
    </row>
    <row r="7218" spans="5:5">
      <c r="E7218"/>
    </row>
    <row r="7219" spans="5:5">
      <c r="E7219"/>
    </row>
    <row r="7220" spans="5:5">
      <c r="E7220"/>
    </row>
    <row r="7221" spans="5:5">
      <c r="E7221"/>
    </row>
    <row r="7222" spans="5:5">
      <c r="E7222"/>
    </row>
    <row r="7223" spans="5:5">
      <c r="E7223"/>
    </row>
    <row r="7224" spans="5:5">
      <c r="E7224"/>
    </row>
    <row r="7225" spans="5:5">
      <c r="E7225"/>
    </row>
    <row r="7226" spans="5:5">
      <c r="E7226"/>
    </row>
    <row r="7227" spans="5:5">
      <c r="E7227"/>
    </row>
    <row r="7228" spans="5:5">
      <c r="E7228"/>
    </row>
    <row r="7229" spans="5:5">
      <c r="E7229"/>
    </row>
    <row r="7230" spans="5:5">
      <c r="E7230"/>
    </row>
    <row r="7231" spans="5:5">
      <c r="E7231"/>
    </row>
    <row r="7232" spans="5:5">
      <c r="E7232"/>
    </row>
    <row r="7233" spans="5:5">
      <c r="E7233"/>
    </row>
    <row r="7234" spans="5:5">
      <c r="E7234"/>
    </row>
    <row r="7235" spans="5:5">
      <c r="E7235"/>
    </row>
    <row r="7236" spans="5:5">
      <c r="E7236"/>
    </row>
    <row r="7237" spans="5:5">
      <c r="E7237"/>
    </row>
    <row r="7238" spans="5:5">
      <c r="E7238"/>
    </row>
    <row r="7239" spans="5:5">
      <c r="E7239"/>
    </row>
    <row r="7240" spans="5:5">
      <c r="E7240"/>
    </row>
    <row r="7241" spans="5:5">
      <c r="E7241"/>
    </row>
    <row r="7242" spans="5:5">
      <c r="E7242"/>
    </row>
    <row r="7243" spans="5:5">
      <c r="E7243"/>
    </row>
    <row r="7244" spans="5:5">
      <c r="E7244"/>
    </row>
    <row r="7245" spans="5:5">
      <c r="E7245"/>
    </row>
    <row r="7246" spans="5:5">
      <c r="E7246"/>
    </row>
    <row r="7247" spans="5:5">
      <c r="E7247"/>
    </row>
    <row r="7248" spans="5:5">
      <c r="E7248"/>
    </row>
    <row r="7249" spans="5:5">
      <c r="E7249"/>
    </row>
    <row r="7250" spans="5:5">
      <c r="E7250"/>
    </row>
    <row r="7251" spans="5:5">
      <c r="E7251"/>
    </row>
    <row r="7252" spans="5:5">
      <c r="E7252"/>
    </row>
    <row r="7253" spans="5:5">
      <c r="E7253"/>
    </row>
    <row r="7254" spans="5:5">
      <c r="E7254"/>
    </row>
    <row r="7255" spans="5:5">
      <c r="E7255"/>
    </row>
    <row r="7256" spans="5:5">
      <c r="E7256"/>
    </row>
    <row r="7257" spans="5:5">
      <c r="E7257"/>
    </row>
    <row r="7258" spans="5:5">
      <c r="E7258"/>
    </row>
    <row r="7259" spans="5:5">
      <c r="E7259"/>
    </row>
    <row r="7260" spans="5:5">
      <c r="E7260"/>
    </row>
    <row r="7261" spans="5:5">
      <c r="E7261"/>
    </row>
    <row r="7262" spans="5:5">
      <c r="E7262"/>
    </row>
    <row r="7263" spans="5:5">
      <c r="E7263"/>
    </row>
    <row r="7264" spans="5:5">
      <c r="E7264"/>
    </row>
    <row r="7265" spans="5:5">
      <c r="E7265"/>
    </row>
    <row r="7266" spans="5:5">
      <c r="E7266"/>
    </row>
    <row r="7267" spans="5:5">
      <c r="E7267"/>
    </row>
    <row r="7268" spans="5:5">
      <c r="E7268"/>
    </row>
    <row r="7269" spans="5:5">
      <c r="E7269"/>
    </row>
    <row r="7270" spans="5:5">
      <c r="E7270"/>
    </row>
    <row r="7271" spans="5:5">
      <c r="E7271"/>
    </row>
    <row r="7272" spans="5:5">
      <c r="E7272"/>
    </row>
    <row r="7273" spans="5:5">
      <c r="E7273"/>
    </row>
    <row r="7274" spans="5:5">
      <c r="E7274"/>
    </row>
    <row r="7275" spans="5:5">
      <c r="E7275"/>
    </row>
    <row r="7276" spans="5:5">
      <c r="E7276"/>
    </row>
    <row r="7277" spans="5:5">
      <c r="E7277"/>
    </row>
    <row r="7278" spans="5:5">
      <c r="E7278"/>
    </row>
    <row r="7279" spans="5:5">
      <c r="E7279"/>
    </row>
    <row r="7280" spans="5:5">
      <c r="E7280"/>
    </row>
    <row r="7281" spans="5:5">
      <c r="E7281"/>
    </row>
    <row r="7282" spans="5:5">
      <c r="E7282"/>
    </row>
    <row r="7283" spans="5:5">
      <c r="E7283"/>
    </row>
    <row r="7284" spans="5:5">
      <c r="E7284"/>
    </row>
    <row r="7285" spans="5:5">
      <c r="E7285"/>
    </row>
    <row r="7286" spans="5:5">
      <c r="E7286"/>
    </row>
    <row r="7287" spans="5:5">
      <c r="E7287"/>
    </row>
    <row r="7288" spans="5:5">
      <c r="E7288"/>
    </row>
    <row r="7289" spans="5:5">
      <c r="E7289"/>
    </row>
    <row r="7290" spans="5:5">
      <c r="E7290"/>
    </row>
    <row r="7291" spans="5:5">
      <c r="E7291"/>
    </row>
    <row r="7292" spans="5:5">
      <c r="E7292"/>
    </row>
    <row r="7293" spans="5:5">
      <c r="E7293"/>
    </row>
    <row r="7294" spans="5:5">
      <c r="E7294"/>
    </row>
    <row r="7295" spans="5:5">
      <c r="E7295"/>
    </row>
    <row r="7296" spans="5:5">
      <c r="E7296"/>
    </row>
    <row r="7297" spans="5:5">
      <c r="E7297"/>
    </row>
    <row r="7298" spans="5:5">
      <c r="E7298"/>
    </row>
    <row r="7299" spans="5:5">
      <c r="E7299"/>
    </row>
    <row r="7300" spans="5:5">
      <c r="E7300"/>
    </row>
    <row r="7301" spans="5:5">
      <c r="E7301"/>
    </row>
    <row r="7302" spans="5:5">
      <c r="E7302"/>
    </row>
    <row r="7303" spans="5:5">
      <c r="E7303"/>
    </row>
    <row r="7304" spans="5:5">
      <c r="E7304"/>
    </row>
    <row r="7305" spans="5:5">
      <c r="E7305"/>
    </row>
    <row r="7306" spans="5:5">
      <c r="E7306"/>
    </row>
    <row r="7307" spans="5:5">
      <c r="E7307"/>
    </row>
    <row r="7308" spans="5:5">
      <c r="E7308"/>
    </row>
    <row r="7309" spans="5:5">
      <c r="E7309"/>
    </row>
    <row r="7310" spans="5:5">
      <c r="E7310"/>
    </row>
    <row r="7311" spans="5:5">
      <c r="E7311"/>
    </row>
    <row r="7312" spans="5:5">
      <c r="E7312"/>
    </row>
    <row r="7313" spans="5:5">
      <c r="E7313"/>
    </row>
    <row r="7314" spans="5:5">
      <c r="E7314"/>
    </row>
    <row r="7315" spans="5:5">
      <c r="E7315"/>
    </row>
    <row r="7316" spans="5:5">
      <c r="E7316"/>
    </row>
    <row r="7317" spans="5:5">
      <c r="E7317"/>
    </row>
    <row r="7318" spans="5:5">
      <c r="E7318"/>
    </row>
    <row r="7319" spans="5:5">
      <c r="E7319"/>
    </row>
    <row r="7320" spans="5:5">
      <c r="E7320"/>
    </row>
    <row r="7321" spans="5:5">
      <c r="E7321"/>
    </row>
    <row r="7322" spans="5:5">
      <c r="E7322"/>
    </row>
    <row r="7323" spans="5:5">
      <c r="E7323"/>
    </row>
    <row r="7324" spans="5:5">
      <c r="E7324"/>
    </row>
    <row r="7325" spans="5:5">
      <c r="E7325"/>
    </row>
    <row r="7326" spans="5:5">
      <c r="E7326"/>
    </row>
    <row r="7327" spans="5:5">
      <c r="E7327"/>
    </row>
    <row r="7328" spans="5:5">
      <c r="E7328"/>
    </row>
    <row r="7329" spans="5:5">
      <c r="E7329"/>
    </row>
    <row r="7330" spans="5:5">
      <c r="E7330"/>
    </row>
    <row r="7331" spans="5:5">
      <c r="E7331"/>
    </row>
    <row r="7332" spans="5:5">
      <c r="E7332"/>
    </row>
    <row r="7333" spans="5:5">
      <c r="E7333"/>
    </row>
    <row r="7334" spans="5:5">
      <c r="E7334"/>
    </row>
    <row r="7335" spans="5:5">
      <c r="E7335"/>
    </row>
    <row r="7336" spans="5:5">
      <c r="E7336"/>
    </row>
    <row r="7337" spans="5:5">
      <c r="E7337"/>
    </row>
    <row r="7338" spans="5:5">
      <c r="E7338"/>
    </row>
    <row r="7339" spans="5:5">
      <c r="E7339"/>
    </row>
    <row r="7340" spans="5:5">
      <c r="E7340"/>
    </row>
    <row r="7341" spans="5:5">
      <c r="E7341"/>
    </row>
    <row r="7342" spans="5:5">
      <c r="E7342"/>
    </row>
    <row r="7343" spans="5:5">
      <c r="E7343"/>
    </row>
    <row r="7344" spans="5:5">
      <c r="E7344"/>
    </row>
    <row r="7345" spans="5:5">
      <c r="E7345"/>
    </row>
    <row r="7346" spans="5:5">
      <c r="E7346"/>
    </row>
    <row r="7347" spans="5:5">
      <c r="E7347"/>
    </row>
    <row r="7348" spans="5:5">
      <c r="E7348"/>
    </row>
    <row r="7349" spans="5:5">
      <c r="E7349"/>
    </row>
    <row r="7350" spans="5:5">
      <c r="E7350"/>
    </row>
    <row r="7351" spans="5:5">
      <c r="E7351"/>
    </row>
    <row r="7352" spans="5:5">
      <c r="E7352"/>
    </row>
    <row r="7353" spans="5:5">
      <c r="E7353"/>
    </row>
    <row r="7354" spans="5:5">
      <c r="E7354"/>
    </row>
    <row r="7355" spans="5:5">
      <c r="E7355"/>
    </row>
    <row r="7356" spans="5:5">
      <c r="E7356"/>
    </row>
    <row r="7357" spans="5:5">
      <c r="E7357"/>
    </row>
    <row r="7358" spans="5:5">
      <c r="E7358"/>
    </row>
    <row r="7359" spans="5:5">
      <c r="E7359"/>
    </row>
    <row r="7360" spans="5:5">
      <c r="E7360"/>
    </row>
    <row r="7361" spans="5:5">
      <c r="E7361"/>
    </row>
    <row r="7362" spans="5:5">
      <c r="E7362"/>
    </row>
    <row r="7363" spans="5:5">
      <c r="E7363"/>
    </row>
    <row r="7364" spans="5:5">
      <c r="E7364"/>
    </row>
    <row r="7365" spans="5:5">
      <c r="E7365"/>
    </row>
    <row r="7366" spans="5:5">
      <c r="E7366"/>
    </row>
    <row r="7367" spans="5:5">
      <c r="E7367"/>
    </row>
    <row r="7368" spans="5:5">
      <c r="E7368"/>
    </row>
    <row r="7369" spans="5:5">
      <c r="E7369"/>
    </row>
    <row r="7370" spans="5:5">
      <c r="E7370"/>
    </row>
    <row r="7371" spans="5:5">
      <c r="E7371"/>
    </row>
    <row r="7372" spans="5:5">
      <c r="E7372"/>
    </row>
    <row r="7373" spans="5:5">
      <c r="E7373"/>
    </row>
    <row r="7374" spans="5:5">
      <c r="E7374"/>
    </row>
    <row r="7375" spans="5:5">
      <c r="E7375"/>
    </row>
    <row r="7376" spans="5:5">
      <c r="E7376"/>
    </row>
    <row r="7377" spans="5:5">
      <c r="E7377"/>
    </row>
    <row r="7378" spans="5:5">
      <c r="E7378"/>
    </row>
    <row r="7379" spans="5:5">
      <c r="E7379"/>
    </row>
    <row r="7380" spans="5:5">
      <c r="E7380"/>
    </row>
    <row r="7381" spans="5:5">
      <c r="E7381"/>
    </row>
    <row r="7382" spans="5:5">
      <c r="E7382"/>
    </row>
    <row r="7383" spans="5:5">
      <c r="E7383"/>
    </row>
    <row r="7384" spans="5:5">
      <c r="E7384"/>
    </row>
    <row r="7385" spans="5:5">
      <c r="E7385"/>
    </row>
    <row r="7386" spans="5:5">
      <c r="E7386"/>
    </row>
    <row r="7387" spans="5:5">
      <c r="E7387"/>
    </row>
    <row r="7388" spans="5:5">
      <c r="E7388"/>
    </row>
    <row r="7389" spans="5:5">
      <c r="E7389"/>
    </row>
    <row r="7390" spans="5:5">
      <c r="E7390"/>
    </row>
    <row r="7391" spans="5:5">
      <c r="E7391"/>
    </row>
    <row r="7392" spans="5:5">
      <c r="E7392"/>
    </row>
    <row r="7393" spans="5:5">
      <c r="E7393"/>
    </row>
    <row r="7394" spans="5:5">
      <c r="E7394"/>
    </row>
    <row r="7395" spans="5:5">
      <c r="E7395"/>
    </row>
    <row r="7396" spans="5:5">
      <c r="E7396"/>
    </row>
    <row r="7397" spans="5:5">
      <c r="E7397"/>
    </row>
    <row r="7398" spans="5:5">
      <c r="E7398"/>
    </row>
    <row r="7399" spans="5:5">
      <c r="E7399"/>
    </row>
    <row r="7400" spans="5:5">
      <c r="E7400"/>
    </row>
    <row r="7401" spans="5:5">
      <c r="E7401"/>
    </row>
    <row r="7402" spans="5:5">
      <c r="E7402"/>
    </row>
    <row r="7403" spans="5:5">
      <c r="E7403"/>
    </row>
    <row r="7404" spans="5:5">
      <c r="E7404"/>
    </row>
    <row r="7405" spans="5:5">
      <c r="E7405"/>
    </row>
    <row r="7406" spans="5:5">
      <c r="E7406"/>
    </row>
    <row r="7407" spans="5:5">
      <c r="E7407"/>
    </row>
    <row r="7408" spans="5:5">
      <c r="E7408"/>
    </row>
    <row r="7409" spans="5:5">
      <c r="E7409"/>
    </row>
    <row r="7410" spans="5:5">
      <c r="E7410"/>
    </row>
    <row r="7411" spans="5:5">
      <c r="E7411"/>
    </row>
    <row r="7412" spans="5:5">
      <c r="E7412"/>
    </row>
    <row r="7413" spans="5:5">
      <c r="E7413"/>
    </row>
    <row r="7414" spans="5:5">
      <c r="E7414"/>
    </row>
    <row r="7415" spans="5:5">
      <c r="E7415"/>
    </row>
    <row r="7416" spans="5:5">
      <c r="E7416"/>
    </row>
    <row r="7417" spans="5:5">
      <c r="E7417"/>
    </row>
    <row r="7418" spans="5:5">
      <c r="E7418"/>
    </row>
    <row r="7419" spans="5:5">
      <c r="E7419"/>
    </row>
    <row r="7420" spans="5:5">
      <c r="E7420"/>
    </row>
    <row r="7421" spans="5:5">
      <c r="E7421"/>
    </row>
    <row r="7422" spans="5:5">
      <c r="E7422"/>
    </row>
    <row r="7423" spans="5:5">
      <c r="E7423"/>
    </row>
    <row r="7424" spans="5:5">
      <c r="E7424"/>
    </row>
    <row r="7425" spans="5:5">
      <c r="E7425"/>
    </row>
    <row r="7426" spans="5:5">
      <c r="E7426"/>
    </row>
    <row r="7427" spans="5:5">
      <c r="E7427"/>
    </row>
    <row r="7428" spans="5:5">
      <c r="E7428"/>
    </row>
    <row r="7429" spans="5:5">
      <c r="E7429"/>
    </row>
    <row r="7430" spans="5:5">
      <c r="E7430"/>
    </row>
    <row r="7431" spans="5:5">
      <c r="E7431"/>
    </row>
    <row r="7432" spans="5:5">
      <c r="E7432"/>
    </row>
    <row r="7433" spans="5:5">
      <c r="E7433"/>
    </row>
    <row r="7434" spans="5:5">
      <c r="E7434"/>
    </row>
    <row r="7435" spans="5:5">
      <c r="E7435"/>
    </row>
    <row r="7436" spans="5:5">
      <c r="E7436"/>
    </row>
    <row r="7437" spans="5:5">
      <c r="E7437"/>
    </row>
    <row r="7438" spans="5:5">
      <c r="E7438"/>
    </row>
    <row r="7439" spans="5:5">
      <c r="E7439"/>
    </row>
    <row r="7440" spans="5:5">
      <c r="E7440"/>
    </row>
    <row r="7441" spans="5:5">
      <c r="E7441"/>
    </row>
    <row r="7442" spans="5:5">
      <c r="E7442"/>
    </row>
    <row r="7443" spans="5:5">
      <c r="E7443"/>
    </row>
    <row r="7444" spans="5:5">
      <c r="E7444"/>
    </row>
    <row r="7445" spans="5:5">
      <c r="E7445"/>
    </row>
    <row r="7446" spans="5:5">
      <c r="E7446"/>
    </row>
    <row r="7447" spans="5:5">
      <c r="E7447"/>
    </row>
    <row r="7448" spans="5:5">
      <c r="E7448"/>
    </row>
    <row r="7449" spans="5:5">
      <c r="E7449"/>
    </row>
    <row r="7450" spans="5:5">
      <c r="E7450"/>
    </row>
    <row r="7451" spans="5:5">
      <c r="E7451"/>
    </row>
    <row r="7452" spans="5:5">
      <c r="E7452"/>
    </row>
    <row r="7453" spans="5:5">
      <c r="E7453"/>
    </row>
    <row r="7454" spans="5:5">
      <c r="E7454"/>
    </row>
    <row r="7455" spans="5:5">
      <c r="E7455"/>
    </row>
    <row r="7456" spans="5:5">
      <c r="E7456"/>
    </row>
    <row r="7457" spans="5:5">
      <c r="E7457"/>
    </row>
    <row r="7458" spans="5:5">
      <c r="E7458"/>
    </row>
    <row r="7459" spans="5:5">
      <c r="E7459"/>
    </row>
    <row r="7460" spans="5:5">
      <c r="E7460"/>
    </row>
    <row r="7461" spans="5:5">
      <c r="E7461"/>
    </row>
    <row r="7462" spans="5:5">
      <c r="E7462"/>
    </row>
    <row r="7463" spans="5:5">
      <c r="E7463"/>
    </row>
    <row r="7464" spans="5:5">
      <c r="E7464"/>
    </row>
    <row r="7465" spans="5:5">
      <c r="E7465"/>
    </row>
    <row r="7466" spans="5:5">
      <c r="E7466"/>
    </row>
    <row r="7467" spans="5:5">
      <c r="E7467"/>
    </row>
    <row r="7468" spans="5:5">
      <c r="E7468"/>
    </row>
    <row r="7469" spans="5:5">
      <c r="E7469"/>
    </row>
    <row r="7470" spans="5:5">
      <c r="E7470"/>
    </row>
    <row r="7471" spans="5:5">
      <c r="E7471"/>
    </row>
    <row r="7472" spans="5:5">
      <c r="E7472"/>
    </row>
    <row r="7473" spans="5:5">
      <c r="E7473"/>
    </row>
    <row r="7474" spans="5:5">
      <c r="E7474"/>
    </row>
    <row r="7475" spans="5:5">
      <c r="E7475"/>
    </row>
    <row r="7476" spans="5:5">
      <c r="E7476"/>
    </row>
    <row r="7477" spans="5:5">
      <c r="E7477"/>
    </row>
    <row r="7478" spans="5:5">
      <c r="E7478"/>
    </row>
    <row r="7479" spans="5:5">
      <c r="E7479"/>
    </row>
    <row r="7480" spans="5:5">
      <c r="E7480"/>
    </row>
    <row r="7481" spans="5:5">
      <c r="E7481"/>
    </row>
    <row r="7482" spans="5:5">
      <c r="E7482"/>
    </row>
    <row r="7483" spans="5:5">
      <c r="E7483"/>
    </row>
    <row r="7484" spans="5:5">
      <c r="E7484"/>
    </row>
    <row r="7485" spans="5:5">
      <c r="E7485"/>
    </row>
    <row r="7486" spans="5:5">
      <c r="E7486"/>
    </row>
    <row r="7487" spans="5:5">
      <c r="E7487"/>
    </row>
    <row r="7488" spans="5:5">
      <c r="E7488"/>
    </row>
    <row r="7489" spans="5:5">
      <c r="E7489"/>
    </row>
    <row r="7490" spans="5:5">
      <c r="E7490"/>
    </row>
    <row r="7491" spans="5:5">
      <c r="E7491"/>
    </row>
    <row r="7492" spans="5:5">
      <c r="E7492"/>
    </row>
    <row r="7493" spans="5:5">
      <c r="E7493"/>
    </row>
    <row r="7494" spans="5:5">
      <c r="E7494"/>
    </row>
    <row r="7495" spans="5:5">
      <c r="E7495"/>
    </row>
    <row r="7496" spans="5:5">
      <c r="E7496"/>
    </row>
    <row r="7497" spans="5:5">
      <c r="E7497"/>
    </row>
    <row r="7498" spans="5:5">
      <c r="E7498"/>
    </row>
    <row r="7499" spans="5:5">
      <c r="E7499"/>
    </row>
    <row r="7500" spans="5:5">
      <c r="E7500"/>
    </row>
    <row r="7501" spans="5:5">
      <c r="E7501"/>
    </row>
    <row r="7502" spans="5:5">
      <c r="E7502"/>
    </row>
    <row r="7503" spans="5:5">
      <c r="E7503"/>
    </row>
    <row r="7504" spans="5:5">
      <c r="E7504"/>
    </row>
    <row r="7505" spans="5:5">
      <c r="E7505"/>
    </row>
    <row r="7506" spans="5:5">
      <c r="E7506"/>
    </row>
    <row r="7507" spans="5:5">
      <c r="E7507"/>
    </row>
    <row r="7508" spans="5:5">
      <c r="E7508"/>
    </row>
    <row r="7509" spans="5:5">
      <c r="E7509"/>
    </row>
    <row r="7510" spans="5:5">
      <c r="E7510"/>
    </row>
    <row r="7511" spans="5:5">
      <c r="E7511"/>
    </row>
    <row r="7512" spans="5:5">
      <c r="E7512"/>
    </row>
    <row r="7513" spans="5:5">
      <c r="E7513"/>
    </row>
    <row r="7514" spans="5:5">
      <c r="E7514"/>
    </row>
    <row r="7515" spans="5:5">
      <c r="E7515"/>
    </row>
    <row r="7516" spans="5:5">
      <c r="E7516"/>
    </row>
    <row r="7517" spans="5:5">
      <c r="E7517"/>
    </row>
    <row r="7518" spans="5:5">
      <c r="E7518"/>
    </row>
    <row r="7519" spans="5:5">
      <c r="E7519"/>
    </row>
    <row r="7520" spans="5:5">
      <c r="E7520"/>
    </row>
    <row r="7521" spans="5:5">
      <c r="E7521"/>
    </row>
    <row r="7522" spans="5:5">
      <c r="E7522"/>
    </row>
    <row r="7523" spans="5:5">
      <c r="E7523"/>
    </row>
    <row r="7524" spans="5:5">
      <c r="E7524"/>
    </row>
    <row r="7525" spans="5:5">
      <c r="E7525"/>
    </row>
    <row r="7526" spans="5:5">
      <c r="E7526"/>
    </row>
    <row r="7527" spans="5:5">
      <c r="E7527"/>
    </row>
    <row r="7528" spans="5:5">
      <c r="E7528"/>
    </row>
    <row r="7529" spans="5:5">
      <c r="E7529"/>
    </row>
    <row r="7530" spans="5:5">
      <c r="E7530"/>
    </row>
    <row r="7531" spans="5:5">
      <c r="E7531"/>
    </row>
    <row r="7532" spans="5:5">
      <c r="E7532"/>
    </row>
    <row r="7533" spans="5:5">
      <c r="E7533"/>
    </row>
    <row r="7534" spans="5:5">
      <c r="E7534"/>
    </row>
    <row r="7535" spans="5:5">
      <c r="E7535"/>
    </row>
    <row r="7536" spans="5:5">
      <c r="E7536"/>
    </row>
    <row r="7537" spans="5:5">
      <c r="E7537"/>
    </row>
    <row r="7538" spans="5:5">
      <c r="E7538"/>
    </row>
    <row r="7539" spans="5:5">
      <c r="E7539"/>
    </row>
    <row r="7540" spans="5:5">
      <c r="E7540"/>
    </row>
    <row r="7541" spans="5:5">
      <c r="E7541"/>
    </row>
    <row r="7542" spans="5:5">
      <c r="E7542"/>
    </row>
    <row r="7543" spans="5:5">
      <c r="E7543"/>
    </row>
    <row r="7544" spans="5:5">
      <c r="E7544"/>
    </row>
    <row r="7545" spans="5:5">
      <c r="E7545"/>
    </row>
    <row r="7546" spans="5:5">
      <c r="E7546"/>
    </row>
    <row r="7547" spans="5:5">
      <c r="E7547"/>
    </row>
    <row r="7548" spans="5:5">
      <c r="E7548"/>
    </row>
    <row r="7549" spans="5:5">
      <c r="E7549"/>
    </row>
    <row r="7550" spans="5:5">
      <c r="E7550"/>
    </row>
    <row r="7551" spans="5:5">
      <c r="E7551"/>
    </row>
    <row r="7552" spans="5:5">
      <c r="E7552"/>
    </row>
    <row r="7553" spans="5:5">
      <c r="E7553"/>
    </row>
    <row r="7554" spans="5:5">
      <c r="E7554"/>
    </row>
    <row r="7555" spans="5:5">
      <c r="E7555"/>
    </row>
    <row r="7556" spans="5:5">
      <c r="E7556"/>
    </row>
    <row r="7557" spans="5:5">
      <c r="E7557"/>
    </row>
    <row r="7558" spans="5:5">
      <c r="E7558"/>
    </row>
    <row r="7559" spans="5:5">
      <c r="E7559"/>
    </row>
    <row r="7560" spans="5:5">
      <c r="E7560"/>
    </row>
    <row r="7561" spans="5:5">
      <c r="E7561"/>
    </row>
    <row r="7562" spans="5:5">
      <c r="E7562"/>
    </row>
    <row r="7563" spans="5:5">
      <c r="E7563"/>
    </row>
    <row r="7564" spans="5:5">
      <c r="E7564"/>
    </row>
    <row r="7565" spans="5:5">
      <c r="E7565"/>
    </row>
    <row r="7566" spans="5:5">
      <c r="E7566"/>
    </row>
    <row r="7567" spans="5:5">
      <c r="E7567"/>
    </row>
    <row r="7568" spans="5:5">
      <c r="E7568"/>
    </row>
    <row r="7569" spans="5:5">
      <c r="E7569"/>
    </row>
    <row r="7570" spans="5:5">
      <c r="E7570"/>
    </row>
    <row r="7571" spans="5:5">
      <c r="E7571"/>
    </row>
    <row r="7572" spans="5:5">
      <c r="E7572"/>
    </row>
    <row r="7573" spans="5:5">
      <c r="E7573"/>
    </row>
    <row r="7574" spans="5:5">
      <c r="E7574"/>
    </row>
    <row r="7575" spans="5:5">
      <c r="E7575"/>
    </row>
    <row r="7576" spans="5:5">
      <c r="E7576"/>
    </row>
    <row r="7577" spans="5:5">
      <c r="E7577"/>
    </row>
    <row r="7578" spans="5:5">
      <c r="E7578"/>
    </row>
    <row r="7579" spans="5:5">
      <c r="E7579"/>
    </row>
    <row r="7580" spans="5:5">
      <c r="E7580"/>
    </row>
    <row r="7581" spans="5:5">
      <c r="E7581"/>
    </row>
    <row r="7582" spans="5:5">
      <c r="E7582"/>
    </row>
    <row r="7583" spans="5:5">
      <c r="E7583"/>
    </row>
    <row r="7584" spans="5:5">
      <c r="E7584"/>
    </row>
    <row r="7585" spans="5:5">
      <c r="E7585"/>
    </row>
    <row r="7586" spans="5:5">
      <c r="E7586"/>
    </row>
    <row r="7587" spans="5:5">
      <c r="E7587"/>
    </row>
    <row r="7588" spans="5:5">
      <c r="E7588"/>
    </row>
    <row r="7589" spans="5:5">
      <c r="E7589"/>
    </row>
    <row r="7590" spans="5:5">
      <c r="E7590"/>
    </row>
    <row r="7591" spans="5:5">
      <c r="E7591"/>
    </row>
    <row r="7592" spans="5:5">
      <c r="E7592"/>
    </row>
    <row r="7593" spans="5:5">
      <c r="E7593"/>
    </row>
    <row r="7594" spans="5:5">
      <c r="E7594"/>
    </row>
    <row r="7595" spans="5:5">
      <c r="E7595"/>
    </row>
    <row r="7596" spans="5:5">
      <c r="E7596"/>
    </row>
    <row r="7597" spans="5:5">
      <c r="E7597"/>
    </row>
    <row r="7598" spans="5:5">
      <c r="E7598"/>
    </row>
    <row r="7599" spans="5:5">
      <c r="E7599"/>
    </row>
    <row r="7600" spans="5:5">
      <c r="E7600"/>
    </row>
    <row r="7601" spans="5:5">
      <c r="E7601"/>
    </row>
    <row r="7602" spans="5:5">
      <c r="E7602"/>
    </row>
    <row r="7603" spans="5:5">
      <c r="E7603"/>
    </row>
    <row r="7604" spans="5:5">
      <c r="E7604"/>
    </row>
    <row r="7605" spans="5:5">
      <c r="E7605"/>
    </row>
    <row r="7606" spans="5:5">
      <c r="E7606"/>
    </row>
    <row r="7607" spans="5:5">
      <c r="E7607"/>
    </row>
    <row r="7608" spans="5:5">
      <c r="E7608"/>
    </row>
    <row r="7609" spans="5:5">
      <c r="E7609"/>
    </row>
    <row r="7610" spans="5:5">
      <c r="E7610"/>
    </row>
    <row r="7611" spans="5:5">
      <c r="E7611"/>
    </row>
    <row r="7612" spans="5:5">
      <c r="E7612"/>
    </row>
    <row r="7613" spans="5:5">
      <c r="E7613"/>
    </row>
    <row r="7614" spans="5:5">
      <c r="E7614"/>
    </row>
    <row r="7615" spans="5:5">
      <c r="E7615"/>
    </row>
    <row r="7616" spans="5:5">
      <c r="E7616"/>
    </row>
    <row r="7617" spans="5:5">
      <c r="E7617"/>
    </row>
    <row r="7618" spans="5:5">
      <c r="E7618"/>
    </row>
    <row r="7619" spans="5:5">
      <c r="E7619"/>
    </row>
    <row r="7620" spans="5:5">
      <c r="E7620"/>
    </row>
    <row r="7621" spans="5:5">
      <c r="E7621"/>
    </row>
    <row r="7622" spans="5:5">
      <c r="E7622"/>
    </row>
    <row r="7623" spans="5:5">
      <c r="E7623"/>
    </row>
    <row r="7624" spans="5:5">
      <c r="E7624"/>
    </row>
    <row r="7625" spans="5:5">
      <c r="E7625"/>
    </row>
    <row r="7626" spans="5:5">
      <c r="E7626"/>
    </row>
    <row r="7627" spans="5:5">
      <c r="E7627"/>
    </row>
    <row r="7628" spans="5:5">
      <c r="E7628"/>
    </row>
    <row r="7629" spans="5:5">
      <c r="E7629"/>
    </row>
    <row r="7630" spans="5:5">
      <c r="E7630"/>
    </row>
    <row r="7631" spans="5:5">
      <c r="E7631"/>
    </row>
    <row r="7632" spans="5:5">
      <c r="E7632"/>
    </row>
    <row r="7633" spans="5:5">
      <c r="E7633"/>
    </row>
    <row r="7634" spans="5:5">
      <c r="E7634"/>
    </row>
    <row r="7635" spans="5:5">
      <c r="E7635"/>
    </row>
    <row r="7636" spans="5:5">
      <c r="E7636"/>
    </row>
    <row r="7637" spans="5:5">
      <c r="E7637"/>
    </row>
    <row r="7638" spans="5:5">
      <c r="E7638"/>
    </row>
    <row r="7639" spans="5:5">
      <c r="E7639"/>
    </row>
    <row r="7640" spans="5:5">
      <c r="E7640"/>
    </row>
    <row r="7641" spans="5:5">
      <c r="E7641"/>
    </row>
    <row r="7642" spans="5:5">
      <c r="E7642"/>
    </row>
    <row r="7643" spans="5:5">
      <c r="E7643"/>
    </row>
    <row r="7644" spans="5:5">
      <c r="E7644"/>
    </row>
    <row r="7645" spans="5:5">
      <c r="E7645"/>
    </row>
    <row r="7646" spans="5:5">
      <c r="E7646"/>
    </row>
    <row r="7647" spans="5:5">
      <c r="E7647"/>
    </row>
    <row r="7648" spans="5:5">
      <c r="E7648"/>
    </row>
    <row r="7649" spans="5:5">
      <c r="E7649"/>
    </row>
    <row r="7650" spans="5:5">
      <c r="E7650"/>
    </row>
    <row r="7651" spans="5:5">
      <c r="E7651"/>
    </row>
    <row r="7652" spans="5:5">
      <c r="E7652"/>
    </row>
    <row r="7653" spans="5:5">
      <c r="E7653"/>
    </row>
    <row r="7654" spans="5:5">
      <c r="E7654"/>
    </row>
    <row r="7655" spans="5:5">
      <c r="E7655"/>
    </row>
    <row r="7656" spans="5:5">
      <c r="E7656"/>
    </row>
    <row r="7657" spans="5:5">
      <c r="E7657"/>
    </row>
    <row r="7658" spans="5:5">
      <c r="E7658"/>
    </row>
    <row r="7659" spans="5:5">
      <c r="E7659"/>
    </row>
    <row r="7660" spans="5:5">
      <c r="E7660"/>
    </row>
    <row r="7661" spans="5:5">
      <c r="E7661"/>
    </row>
    <row r="7662" spans="5:5">
      <c r="E7662"/>
    </row>
    <row r="7663" spans="5:5">
      <c r="E7663"/>
    </row>
    <row r="7664" spans="5:5">
      <c r="E7664"/>
    </row>
    <row r="7665" spans="5:5">
      <c r="E7665"/>
    </row>
    <row r="7666" spans="5:5">
      <c r="E7666"/>
    </row>
    <row r="7667" spans="5:5">
      <c r="E7667"/>
    </row>
    <row r="7668" spans="5:5">
      <c r="E7668"/>
    </row>
    <row r="7669" spans="5:5">
      <c r="E7669"/>
    </row>
    <row r="7670" spans="5:5">
      <c r="E7670"/>
    </row>
    <row r="7671" spans="5:5">
      <c r="E7671"/>
    </row>
    <row r="7672" spans="5:5">
      <c r="E7672"/>
    </row>
    <row r="7673" spans="5:5">
      <c r="E7673"/>
    </row>
    <row r="7674" spans="5:5">
      <c r="E7674"/>
    </row>
    <row r="7675" spans="5:5">
      <c r="E7675"/>
    </row>
    <row r="7676" spans="5:5">
      <c r="E7676"/>
    </row>
    <row r="7677" spans="5:5">
      <c r="E7677"/>
    </row>
    <row r="7678" spans="5:5">
      <c r="E7678"/>
    </row>
    <row r="7679" spans="5:5">
      <c r="E7679"/>
    </row>
    <row r="7680" spans="5:5">
      <c r="E7680"/>
    </row>
    <row r="7681" spans="5:5">
      <c r="E7681"/>
    </row>
    <row r="7682" spans="5:5">
      <c r="E7682"/>
    </row>
    <row r="7683" spans="5:5">
      <c r="E7683"/>
    </row>
    <row r="7684" spans="5:5">
      <c r="E7684"/>
    </row>
    <row r="7685" spans="5:5">
      <c r="E7685"/>
    </row>
    <row r="7686" spans="5:5">
      <c r="E7686"/>
    </row>
    <row r="7687" spans="5:5">
      <c r="E7687"/>
    </row>
    <row r="7688" spans="5:5">
      <c r="E7688"/>
    </row>
    <row r="7689" spans="5:5">
      <c r="E7689"/>
    </row>
    <row r="7690" spans="5:5">
      <c r="E7690"/>
    </row>
    <row r="7691" spans="5:5">
      <c r="E7691"/>
    </row>
    <row r="7692" spans="5:5">
      <c r="E7692"/>
    </row>
    <row r="7693" spans="5:5">
      <c r="E7693"/>
    </row>
    <row r="7694" spans="5:5">
      <c r="E7694"/>
    </row>
    <row r="7695" spans="5:5">
      <c r="E7695"/>
    </row>
    <row r="7696" spans="5:5">
      <c r="E7696"/>
    </row>
    <row r="7697" spans="5:5">
      <c r="E7697"/>
    </row>
    <row r="7698" spans="5:5">
      <c r="E7698"/>
    </row>
    <row r="7699" spans="5:5">
      <c r="E7699"/>
    </row>
    <row r="7700" spans="5:5">
      <c r="E7700"/>
    </row>
    <row r="7701" spans="5:5">
      <c r="E7701"/>
    </row>
    <row r="7702" spans="5:5">
      <c r="E7702"/>
    </row>
    <row r="7703" spans="5:5">
      <c r="E7703"/>
    </row>
    <row r="7704" spans="5:5">
      <c r="E7704"/>
    </row>
    <row r="7705" spans="5:5">
      <c r="E7705"/>
    </row>
    <row r="7706" spans="5:5">
      <c r="E7706"/>
    </row>
    <row r="7707" spans="5:5">
      <c r="E7707"/>
    </row>
    <row r="7708" spans="5:5">
      <c r="E7708"/>
    </row>
    <row r="7709" spans="5:5">
      <c r="E7709"/>
    </row>
    <row r="7710" spans="5:5">
      <c r="E7710"/>
    </row>
    <row r="7711" spans="5:5">
      <c r="E7711"/>
    </row>
    <row r="7712" spans="5:5">
      <c r="E7712"/>
    </row>
    <row r="7713" spans="5:5">
      <c r="E7713"/>
    </row>
    <row r="7714" spans="5:5">
      <c r="E7714"/>
    </row>
    <row r="7715" spans="5:5">
      <c r="E7715"/>
    </row>
    <row r="7716" spans="5:5">
      <c r="E7716"/>
    </row>
    <row r="7717" spans="5:5">
      <c r="E7717"/>
    </row>
    <row r="7718" spans="5:5">
      <c r="E7718"/>
    </row>
    <row r="7719" spans="5:5">
      <c r="E7719"/>
    </row>
    <row r="7720" spans="5:5">
      <c r="E7720"/>
    </row>
    <row r="7721" spans="5:5">
      <c r="E7721"/>
    </row>
    <row r="7722" spans="5:5">
      <c r="E7722"/>
    </row>
    <row r="7723" spans="5:5">
      <c r="E7723"/>
    </row>
    <row r="7724" spans="5:5">
      <c r="E7724"/>
    </row>
    <row r="7725" spans="5:5">
      <c r="E7725"/>
    </row>
    <row r="7726" spans="5:5">
      <c r="E7726"/>
    </row>
    <row r="7727" spans="5:5">
      <c r="E7727"/>
    </row>
    <row r="7728" spans="5:5">
      <c r="E7728"/>
    </row>
    <row r="7729" spans="5:5">
      <c r="E7729"/>
    </row>
    <row r="7730" spans="5:5">
      <c r="E7730"/>
    </row>
    <row r="7731" spans="5:5">
      <c r="E7731"/>
    </row>
    <row r="7732" spans="5:5">
      <c r="E7732"/>
    </row>
    <row r="7733" spans="5:5">
      <c r="E7733"/>
    </row>
    <row r="7734" spans="5:5">
      <c r="E7734"/>
    </row>
    <row r="7735" spans="5:5">
      <c r="E7735"/>
    </row>
    <row r="7736" spans="5:5">
      <c r="E7736"/>
    </row>
    <row r="7737" spans="5:5">
      <c r="E7737"/>
    </row>
    <row r="7738" spans="5:5">
      <c r="E7738"/>
    </row>
    <row r="7739" spans="5:5">
      <c r="E7739"/>
    </row>
    <row r="7740" spans="5:5">
      <c r="E7740"/>
    </row>
    <row r="7741" spans="5:5">
      <c r="E7741"/>
    </row>
    <row r="7742" spans="5:5">
      <c r="E7742"/>
    </row>
    <row r="7743" spans="5:5">
      <c r="E7743"/>
    </row>
    <row r="7744" spans="5:5">
      <c r="E7744"/>
    </row>
    <row r="7745" spans="5:5">
      <c r="E7745"/>
    </row>
    <row r="7746" spans="5:5">
      <c r="E7746"/>
    </row>
    <row r="7747" spans="5:5">
      <c r="E7747"/>
    </row>
    <row r="7748" spans="5:5">
      <c r="E7748"/>
    </row>
    <row r="7749" spans="5:5">
      <c r="E7749"/>
    </row>
    <row r="7750" spans="5:5">
      <c r="E7750"/>
    </row>
    <row r="7751" spans="5:5">
      <c r="E7751"/>
    </row>
    <row r="7752" spans="5:5">
      <c r="E7752"/>
    </row>
    <row r="7753" spans="5:5">
      <c r="E7753"/>
    </row>
    <row r="7754" spans="5:5">
      <c r="E7754"/>
    </row>
    <row r="7755" spans="5:5">
      <c r="E7755"/>
    </row>
    <row r="7756" spans="5:5">
      <c r="E7756"/>
    </row>
    <row r="7757" spans="5:5">
      <c r="E7757"/>
    </row>
    <row r="7758" spans="5:5">
      <c r="E7758"/>
    </row>
    <row r="7759" spans="5:5">
      <c r="E7759"/>
    </row>
    <row r="7760" spans="5:5">
      <c r="E7760"/>
    </row>
    <row r="7761" spans="5:5">
      <c r="E7761"/>
    </row>
    <row r="7762" spans="5:5">
      <c r="E7762"/>
    </row>
    <row r="7763" spans="5:5">
      <c r="E7763"/>
    </row>
    <row r="7764" spans="5:5">
      <c r="E7764"/>
    </row>
    <row r="7765" spans="5:5">
      <c r="E7765"/>
    </row>
    <row r="7766" spans="5:5">
      <c r="E7766"/>
    </row>
    <row r="7767" spans="5:5">
      <c r="E7767"/>
    </row>
    <row r="7768" spans="5:5">
      <c r="E7768"/>
    </row>
    <row r="7769" spans="5:5">
      <c r="E7769"/>
    </row>
    <row r="7770" spans="5:5">
      <c r="E7770"/>
    </row>
    <row r="7771" spans="5:5">
      <c r="E7771"/>
    </row>
    <row r="7772" spans="5:5">
      <c r="E7772"/>
    </row>
    <row r="7773" spans="5:5">
      <c r="E7773"/>
    </row>
    <row r="7774" spans="5:5">
      <c r="E7774"/>
    </row>
    <row r="7775" spans="5:5">
      <c r="E7775"/>
    </row>
    <row r="7776" spans="5:5">
      <c r="E7776"/>
    </row>
    <row r="7777" spans="5:5">
      <c r="E7777"/>
    </row>
    <row r="7778" spans="5:5">
      <c r="E7778"/>
    </row>
    <row r="7779" spans="5:5">
      <c r="E7779"/>
    </row>
    <row r="7780" spans="5:5">
      <c r="E7780"/>
    </row>
    <row r="7781" spans="5:5">
      <c r="E7781"/>
    </row>
    <row r="7782" spans="5:5">
      <c r="E7782"/>
    </row>
    <row r="7783" spans="5:5">
      <c r="E7783"/>
    </row>
    <row r="7784" spans="5:5">
      <c r="E7784"/>
    </row>
    <row r="7785" spans="5:5">
      <c r="E7785"/>
    </row>
    <row r="7786" spans="5:5">
      <c r="E7786"/>
    </row>
    <row r="7787" spans="5:5">
      <c r="E7787"/>
    </row>
    <row r="7788" spans="5:5">
      <c r="E7788"/>
    </row>
    <row r="7789" spans="5:5">
      <c r="E7789"/>
    </row>
    <row r="7790" spans="5:5">
      <c r="E7790"/>
    </row>
    <row r="7791" spans="5:5">
      <c r="E7791"/>
    </row>
    <row r="7792" spans="5:5">
      <c r="E7792"/>
    </row>
    <row r="7793" spans="5:5">
      <c r="E7793"/>
    </row>
    <row r="7794" spans="5:5">
      <c r="E7794"/>
    </row>
    <row r="7795" spans="5:5">
      <c r="E7795"/>
    </row>
    <row r="7796" spans="5:5">
      <c r="E7796"/>
    </row>
    <row r="7797" spans="5:5">
      <c r="E7797"/>
    </row>
    <row r="7798" spans="5:5">
      <c r="E7798"/>
    </row>
    <row r="7799" spans="5:5">
      <c r="E7799"/>
    </row>
    <row r="7800" spans="5:5">
      <c r="E7800"/>
    </row>
    <row r="7801" spans="5:5">
      <c r="E7801"/>
    </row>
    <row r="7802" spans="5:5">
      <c r="E7802"/>
    </row>
    <row r="7803" spans="5:5">
      <c r="E7803"/>
    </row>
    <row r="7804" spans="5:5">
      <c r="E7804"/>
    </row>
    <row r="7805" spans="5:5">
      <c r="E7805"/>
    </row>
    <row r="7806" spans="5:5">
      <c r="E7806"/>
    </row>
    <row r="7807" spans="5:5">
      <c r="E7807"/>
    </row>
    <row r="7808" spans="5:5">
      <c r="E7808"/>
    </row>
    <row r="7809" spans="5:5">
      <c r="E7809"/>
    </row>
    <row r="7810" spans="5:5">
      <c r="E7810"/>
    </row>
    <row r="7811" spans="5:5">
      <c r="E7811"/>
    </row>
    <row r="7812" spans="5:5">
      <c r="E7812"/>
    </row>
    <row r="7813" spans="5:5">
      <c r="E7813"/>
    </row>
    <row r="7814" spans="5:5">
      <c r="E7814"/>
    </row>
    <row r="7815" spans="5:5">
      <c r="E7815"/>
    </row>
    <row r="7816" spans="5:5">
      <c r="E7816"/>
    </row>
    <row r="7817" spans="5:5">
      <c r="E7817"/>
    </row>
    <row r="7818" spans="5:5">
      <c r="E7818"/>
    </row>
    <row r="7819" spans="5:5">
      <c r="E7819"/>
    </row>
    <row r="7820" spans="5:5">
      <c r="E7820"/>
    </row>
    <row r="7821" spans="5:5">
      <c r="E7821"/>
    </row>
    <row r="7822" spans="5:5">
      <c r="E7822"/>
    </row>
    <row r="7823" spans="5:5">
      <c r="E7823"/>
    </row>
    <row r="7824" spans="5:5">
      <c r="E7824"/>
    </row>
    <row r="7825" spans="5:5">
      <c r="E7825"/>
    </row>
    <row r="7826" spans="5:5">
      <c r="E7826"/>
    </row>
    <row r="7827" spans="5:5">
      <c r="E7827"/>
    </row>
    <row r="7828" spans="5:5">
      <c r="E7828"/>
    </row>
    <row r="7829" spans="5:5">
      <c r="E7829"/>
    </row>
    <row r="7830" spans="5:5">
      <c r="E7830"/>
    </row>
    <row r="7831" spans="5:5">
      <c r="E7831"/>
    </row>
    <row r="7832" spans="5:5">
      <c r="E7832"/>
    </row>
    <row r="7833" spans="5:5">
      <c r="E7833"/>
    </row>
    <row r="7834" spans="5:5">
      <c r="E7834"/>
    </row>
    <row r="7835" spans="5:5">
      <c r="E7835"/>
    </row>
    <row r="7836" spans="5:5">
      <c r="E7836"/>
    </row>
    <row r="7837" spans="5:5">
      <c r="E7837"/>
    </row>
    <row r="7838" spans="5:5">
      <c r="E7838"/>
    </row>
    <row r="7839" spans="5:5">
      <c r="E7839"/>
    </row>
    <row r="7840" spans="5:5">
      <c r="E7840"/>
    </row>
    <row r="7841" spans="5:5">
      <c r="E7841"/>
    </row>
    <row r="7842" spans="5:5">
      <c r="E7842"/>
    </row>
    <row r="7843" spans="5:5">
      <c r="E7843"/>
    </row>
    <row r="7844" spans="5:5">
      <c r="E7844"/>
    </row>
    <row r="7845" spans="5:5">
      <c r="E7845"/>
    </row>
    <row r="7846" spans="5:5">
      <c r="E7846"/>
    </row>
    <row r="7847" spans="5:5">
      <c r="E7847"/>
    </row>
    <row r="7848" spans="5:5">
      <c r="E7848"/>
    </row>
    <row r="7849" spans="5:5">
      <c r="E7849"/>
    </row>
    <row r="7850" spans="5:5">
      <c r="E7850"/>
    </row>
    <row r="7851" spans="5:5">
      <c r="E7851"/>
    </row>
    <row r="7852" spans="5:5">
      <c r="E7852"/>
    </row>
    <row r="7853" spans="5:5">
      <c r="E7853"/>
    </row>
    <row r="7854" spans="5:5">
      <c r="E7854"/>
    </row>
    <row r="7855" spans="5:5">
      <c r="E7855"/>
    </row>
    <row r="7856" spans="5:5">
      <c r="E7856"/>
    </row>
    <row r="7857" spans="5:5">
      <c r="E7857"/>
    </row>
    <row r="7858" spans="5:5">
      <c r="E7858"/>
    </row>
    <row r="7859" spans="5:5">
      <c r="E7859"/>
    </row>
    <row r="7860" spans="5:5">
      <c r="E7860"/>
    </row>
    <row r="7861" spans="5:5">
      <c r="E7861"/>
    </row>
    <row r="7862" spans="5:5">
      <c r="E7862"/>
    </row>
    <row r="7863" spans="5:5">
      <c r="E7863"/>
    </row>
    <row r="7864" spans="5:5">
      <c r="E7864"/>
    </row>
    <row r="7865" spans="5:5">
      <c r="E7865"/>
    </row>
    <row r="7866" spans="5:5">
      <c r="E7866"/>
    </row>
    <row r="7867" spans="5:5">
      <c r="E7867"/>
    </row>
    <row r="7868" spans="5:5">
      <c r="E7868"/>
    </row>
    <row r="7869" spans="5:5">
      <c r="E7869"/>
    </row>
    <row r="7870" spans="5:5">
      <c r="E7870"/>
    </row>
    <row r="7871" spans="5:5">
      <c r="E7871"/>
    </row>
    <row r="7872" spans="5:5">
      <c r="E7872"/>
    </row>
    <row r="7873" spans="5:5">
      <c r="E7873"/>
    </row>
    <row r="7874" spans="5:5">
      <c r="E7874"/>
    </row>
    <row r="7875" spans="5:5">
      <c r="E7875"/>
    </row>
    <row r="7876" spans="5:5">
      <c r="E7876"/>
    </row>
    <row r="7877" spans="5:5">
      <c r="E7877"/>
    </row>
    <row r="7878" spans="5:5">
      <c r="E7878"/>
    </row>
    <row r="7879" spans="5:5">
      <c r="E7879"/>
    </row>
    <row r="7880" spans="5:5">
      <c r="E7880"/>
    </row>
    <row r="7881" spans="5:5">
      <c r="E7881"/>
    </row>
    <row r="7882" spans="5:5">
      <c r="E7882"/>
    </row>
    <row r="7883" spans="5:5">
      <c r="E7883"/>
    </row>
    <row r="7884" spans="5:5">
      <c r="E7884"/>
    </row>
    <row r="7885" spans="5:5">
      <c r="E7885"/>
    </row>
    <row r="7886" spans="5:5">
      <c r="E7886"/>
    </row>
    <row r="7887" spans="5:5">
      <c r="E7887"/>
    </row>
    <row r="7888" spans="5:5">
      <c r="E7888"/>
    </row>
    <row r="7889" spans="5:5">
      <c r="E7889"/>
    </row>
    <row r="7890" spans="5:5">
      <c r="E7890"/>
    </row>
    <row r="7891" spans="5:5">
      <c r="E7891"/>
    </row>
    <row r="7892" spans="5:5">
      <c r="E7892"/>
    </row>
    <row r="7893" spans="5:5">
      <c r="E7893"/>
    </row>
    <row r="7894" spans="5:5">
      <c r="E7894"/>
    </row>
    <row r="7895" spans="5:5">
      <c r="E7895"/>
    </row>
    <row r="7896" spans="5:5">
      <c r="E7896"/>
    </row>
    <row r="7897" spans="5:5">
      <c r="E7897"/>
    </row>
    <row r="7898" spans="5:5">
      <c r="E7898"/>
    </row>
    <row r="7899" spans="5:5">
      <c r="E7899"/>
    </row>
    <row r="7900" spans="5:5">
      <c r="E7900"/>
    </row>
    <row r="7901" spans="5:5">
      <c r="E7901"/>
    </row>
    <row r="7902" spans="5:5">
      <c r="E7902"/>
    </row>
    <row r="7903" spans="5:5">
      <c r="E7903"/>
    </row>
    <row r="7904" spans="5:5">
      <c r="E7904"/>
    </row>
    <row r="7905" spans="5:5">
      <c r="E7905"/>
    </row>
    <row r="7906" spans="5:5">
      <c r="E7906"/>
    </row>
    <row r="7907" spans="5:5">
      <c r="E7907"/>
    </row>
    <row r="7908" spans="5:5">
      <c r="E7908"/>
    </row>
    <row r="7909" spans="5:5">
      <c r="E7909"/>
    </row>
    <row r="7910" spans="5:5">
      <c r="E7910"/>
    </row>
    <row r="7911" spans="5:5">
      <c r="E7911"/>
    </row>
    <row r="7912" spans="5:5">
      <c r="E7912"/>
    </row>
    <row r="7913" spans="5:5">
      <c r="E7913"/>
    </row>
    <row r="7914" spans="5:5">
      <c r="E7914"/>
    </row>
    <row r="7915" spans="5:5">
      <c r="E7915"/>
    </row>
    <row r="7916" spans="5:5">
      <c r="E7916"/>
    </row>
    <row r="7917" spans="5:5">
      <c r="E7917"/>
    </row>
    <row r="7918" spans="5:5">
      <c r="E7918"/>
    </row>
    <row r="7919" spans="5:5">
      <c r="E7919"/>
    </row>
    <row r="7920" spans="5:5">
      <c r="E7920"/>
    </row>
    <row r="7921" spans="5:5">
      <c r="E7921"/>
    </row>
    <row r="7922" spans="5:5">
      <c r="E7922"/>
    </row>
    <row r="7923" spans="5:5">
      <c r="E7923"/>
    </row>
    <row r="7924" spans="5:5">
      <c r="E7924"/>
    </row>
    <row r="7925" spans="5:5">
      <c r="E7925"/>
    </row>
    <row r="7926" spans="5:5">
      <c r="E7926"/>
    </row>
    <row r="7927" spans="5:5">
      <c r="E7927"/>
    </row>
    <row r="7928" spans="5:5">
      <c r="E7928"/>
    </row>
    <row r="7929" spans="5:5">
      <c r="E7929"/>
    </row>
    <row r="7930" spans="5:5">
      <c r="E7930"/>
    </row>
    <row r="7931" spans="5:5">
      <c r="E7931"/>
    </row>
    <row r="7932" spans="5:5">
      <c r="E7932"/>
    </row>
    <row r="7933" spans="5:5">
      <c r="E7933"/>
    </row>
    <row r="7934" spans="5:5">
      <c r="E7934"/>
    </row>
    <row r="7935" spans="5:5">
      <c r="E7935"/>
    </row>
    <row r="7936" spans="5:5">
      <c r="E7936"/>
    </row>
    <row r="7937" spans="5:5">
      <c r="E7937"/>
    </row>
    <row r="7938" spans="5:5">
      <c r="E7938"/>
    </row>
    <row r="7939" spans="5:5">
      <c r="E7939"/>
    </row>
    <row r="7940" spans="5:5">
      <c r="E7940"/>
    </row>
    <row r="7941" spans="5:5">
      <c r="E7941"/>
    </row>
    <row r="7942" spans="5:5">
      <c r="E7942"/>
    </row>
    <row r="7943" spans="5:5">
      <c r="E7943"/>
    </row>
    <row r="7944" spans="5:5">
      <c r="E7944"/>
    </row>
    <row r="7945" spans="5:5">
      <c r="E7945"/>
    </row>
    <row r="7946" spans="5:5">
      <c r="E7946"/>
    </row>
    <row r="7947" spans="5:5">
      <c r="E7947"/>
    </row>
    <row r="7948" spans="5:5">
      <c r="E7948"/>
    </row>
    <row r="7949" spans="5:5">
      <c r="E7949"/>
    </row>
    <row r="7950" spans="5:5">
      <c r="E7950"/>
    </row>
    <row r="7951" spans="5:5">
      <c r="E7951"/>
    </row>
    <row r="7952" spans="5:5">
      <c r="E7952"/>
    </row>
    <row r="7953" spans="5:5">
      <c r="E7953"/>
    </row>
    <row r="7954" spans="5:5">
      <c r="E7954"/>
    </row>
    <row r="7955" spans="5:5">
      <c r="E7955"/>
    </row>
    <row r="7956" spans="5:5">
      <c r="E7956"/>
    </row>
    <row r="7957" spans="5:5">
      <c r="E7957"/>
    </row>
    <row r="7958" spans="5:5">
      <c r="E7958"/>
    </row>
    <row r="7959" spans="5:5">
      <c r="E7959"/>
    </row>
    <row r="7960" spans="5:5">
      <c r="E7960"/>
    </row>
    <row r="7961" spans="5:5">
      <c r="E7961"/>
    </row>
    <row r="7962" spans="5:5">
      <c r="E7962"/>
    </row>
    <row r="7963" spans="5:5">
      <c r="E7963"/>
    </row>
    <row r="7964" spans="5:5">
      <c r="E7964"/>
    </row>
    <row r="7965" spans="5:5">
      <c r="E7965"/>
    </row>
    <row r="7966" spans="5:5">
      <c r="E7966"/>
    </row>
    <row r="7967" spans="5:5">
      <c r="E7967"/>
    </row>
    <row r="7968" spans="5:5">
      <c r="E7968"/>
    </row>
    <row r="7969" spans="5:5">
      <c r="E7969"/>
    </row>
    <row r="7970" spans="5:5">
      <c r="E7970"/>
    </row>
    <row r="7971" spans="5:5">
      <c r="E7971"/>
    </row>
    <row r="7972" spans="5:5">
      <c r="E7972"/>
    </row>
    <row r="7973" spans="5:5">
      <c r="E7973"/>
    </row>
    <row r="7974" spans="5:5">
      <c r="E7974"/>
    </row>
    <row r="7975" spans="5:5">
      <c r="E7975"/>
    </row>
    <row r="7976" spans="5:5">
      <c r="E7976"/>
    </row>
    <row r="7977" spans="5:5">
      <c r="E7977"/>
    </row>
    <row r="7978" spans="5:5">
      <c r="E7978"/>
    </row>
    <row r="7979" spans="5:5">
      <c r="E7979"/>
    </row>
    <row r="7980" spans="5:5">
      <c r="E7980"/>
    </row>
    <row r="7981" spans="5:5">
      <c r="E7981"/>
    </row>
    <row r="7982" spans="5:5">
      <c r="E7982"/>
    </row>
    <row r="7983" spans="5:5">
      <c r="E7983"/>
    </row>
    <row r="7984" spans="5:5">
      <c r="E7984"/>
    </row>
    <row r="7985" spans="5:5">
      <c r="E7985"/>
    </row>
    <row r="7986" spans="5:5">
      <c r="E7986"/>
    </row>
    <row r="7987" spans="5:5">
      <c r="E7987"/>
    </row>
    <row r="7988" spans="5:5">
      <c r="E7988"/>
    </row>
    <row r="7989" spans="5:5">
      <c r="E7989"/>
    </row>
    <row r="7990" spans="5:5">
      <c r="E7990"/>
    </row>
    <row r="7991" spans="5:5">
      <c r="E7991"/>
    </row>
    <row r="7992" spans="5:5">
      <c r="E7992"/>
    </row>
    <row r="7993" spans="5:5">
      <c r="E7993"/>
    </row>
    <row r="7994" spans="5:5">
      <c r="E7994"/>
    </row>
    <row r="7995" spans="5:5">
      <c r="E7995"/>
    </row>
    <row r="7996" spans="5:5">
      <c r="E7996"/>
    </row>
    <row r="7997" spans="5:5">
      <c r="E7997"/>
    </row>
    <row r="7998" spans="5:5">
      <c r="E7998"/>
    </row>
    <row r="7999" spans="5:5">
      <c r="E7999"/>
    </row>
    <row r="8000" spans="5:5">
      <c r="E8000"/>
    </row>
    <row r="8001" spans="5:5">
      <c r="E8001"/>
    </row>
    <row r="8002" spans="5:5">
      <c r="E8002"/>
    </row>
    <row r="8003" spans="5:5">
      <c r="E8003"/>
    </row>
    <row r="8004" spans="5:5">
      <c r="E8004"/>
    </row>
    <row r="8005" spans="5:5">
      <c r="E8005"/>
    </row>
    <row r="8006" spans="5:5">
      <c r="E8006"/>
    </row>
    <row r="8007" spans="5:5">
      <c r="E8007"/>
    </row>
    <row r="8008" spans="5:5">
      <c r="E8008"/>
    </row>
    <row r="8009" spans="5:5">
      <c r="E8009"/>
    </row>
    <row r="8010" spans="5:5">
      <c r="E8010"/>
    </row>
    <row r="8011" spans="5:5">
      <c r="E8011"/>
    </row>
    <row r="8012" spans="5:5">
      <c r="E8012"/>
    </row>
    <row r="8013" spans="5:5">
      <c r="E8013"/>
    </row>
    <row r="8014" spans="5:5">
      <c r="E8014"/>
    </row>
    <row r="8015" spans="5:5">
      <c r="E8015"/>
    </row>
    <row r="8016" spans="5:5">
      <c r="E8016"/>
    </row>
    <row r="8017" spans="5:5">
      <c r="E8017"/>
    </row>
    <row r="8018" spans="5:5">
      <c r="E8018"/>
    </row>
    <row r="8019" spans="5:5">
      <c r="E8019"/>
    </row>
    <row r="8020" spans="5:5">
      <c r="E8020"/>
    </row>
    <row r="8021" spans="5:5">
      <c r="E8021"/>
    </row>
    <row r="8022" spans="5:5">
      <c r="E8022"/>
    </row>
    <row r="8023" spans="5:5">
      <c r="E8023"/>
    </row>
    <row r="8024" spans="5:5">
      <c r="E8024"/>
    </row>
    <row r="8025" spans="5:5">
      <c r="E8025"/>
    </row>
    <row r="8026" spans="5:5">
      <c r="E8026"/>
    </row>
    <row r="8027" spans="5:5">
      <c r="E8027"/>
    </row>
    <row r="8028" spans="5:5">
      <c r="E8028"/>
    </row>
    <row r="8029" spans="5:5">
      <c r="E8029"/>
    </row>
    <row r="8030" spans="5:5">
      <c r="E8030"/>
    </row>
    <row r="8031" spans="5:5">
      <c r="E8031"/>
    </row>
    <row r="8032" spans="5:5">
      <c r="E8032"/>
    </row>
    <row r="8033" spans="5:5">
      <c r="E8033"/>
    </row>
    <row r="8034" spans="5:5">
      <c r="E8034"/>
    </row>
    <row r="8035" spans="5:5">
      <c r="E8035"/>
    </row>
    <row r="8036" spans="5:5">
      <c r="E8036"/>
    </row>
    <row r="8037" spans="5:5">
      <c r="E8037"/>
    </row>
    <row r="8038" spans="5:5">
      <c r="E8038"/>
    </row>
    <row r="8039" spans="5:5">
      <c r="E8039"/>
    </row>
    <row r="8040" spans="5:5">
      <c r="E8040"/>
    </row>
    <row r="8041" spans="5:5">
      <c r="E8041"/>
    </row>
    <row r="8042" spans="5:5">
      <c r="E8042"/>
    </row>
    <row r="8043" spans="5:5">
      <c r="E8043"/>
    </row>
    <row r="8044" spans="5:5">
      <c r="E8044"/>
    </row>
    <row r="8045" spans="5:5">
      <c r="E8045"/>
    </row>
    <row r="8046" spans="5:5">
      <c r="E8046"/>
    </row>
    <row r="8047" spans="5:5">
      <c r="E8047"/>
    </row>
    <row r="8048" spans="5:5">
      <c r="E8048"/>
    </row>
    <row r="8049" spans="5:5">
      <c r="E8049"/>
    </row>
    <row r="8050" spans="5:5">
      <c r="E8050"/>
    </row>
    <row r="8051" spans="5:5">
      <c r="E8051"/>
    </row>
    <row r="8052" spans="5:5">
      <c r="E8052"/>
    </row>
    <row r="8053" spans="5:5">
      <c r="E8053"/>
    </row>
    <row r="8054" spans="5:5">
      <c r="E8054"/>
    </row>
    <row r="8055" spans="5:5">
      <c r="E8055"/>
    </row>
    <row r="8056" spans="5:5">
      <c r="E8056"/>
    </row>
    <row r="8057" spans="5:5">
      <c r="E8057"/>
    </row>
    <row r="8058" spans="5:5">
      <c r="E8058"/>
    </row>
    <row r="8059" spans="5:5">
      <c r="E8059"/>
    </row>
    <row r="8060" spans="5:5">
      <c r="E8060"/>
    </row>
    <row r="8061" spans="5:5">
      <c r="E8061"/>
    </row>
    <row r="8062" spans="5:5">
      <c r="E8062"/>
    </row>
    <row r="8063" spans="5:5">
      <c r="E8063"/>
    </row>
    <row r="8064" spans="5:5">
      <c r="E8064"/>
    </row>
    <row r="8065" spans="5:5">
      <c r="E8065"/>
    </row>
    <row r="8066" spans="5:5">
      <c r="E8066"/>
    </row>
    <row r="8067" spans="5:5">
      <c r="E8067"/>
    </row>
    <row r="8068" spans="5:5">
      <c r="E8068"/>
    </row>
    <row r="8069" spans="5:5">
      <c r="E8069"/>
    </row>
    <row r="8070" spans="5:5">
      <c r="E8070"/>
    </row>
    <row r="8071" spans="5:5">
      <c r="E8071"/>
    </row>
    <row r="8072" spans="5:5">
      <c r="E8072"/>
    </row>
    <row r="8073" spans="5:5">
      <c r="E8073"/>
    </row>
    <row r="8074" spans="5:5">
      <c r="E8074"/>
    </row>
    <row r="8075" spans="5:5">
      <c r="E8075"/>
    </row>
    <row r="8076" spans="5:5">
      <c r="E8076"/>
    </row>
    <row r="8077" spans="5:5">
      <c r="E8077"/>
    </row>
    <row r="8078" spans="5:5">
      <c r="E8078"/>
    </row>
    <row r="8079" spans="5:5">
      <c r="E8079"/>
    </row>
    <row r="8080" spans="5:5">
      <c r="E8080"/>
    </row>
    <row r="8081" spans="5:5">
      <c r="E8081"/>
    </row>
    <row r="8082" spans="5:5">
      <c r="E8082"/>
    </row>
    <row r="8083" spans="5:5">
      <c r="E8083"/>
    </row>
    <row r="8084" spans="5:5">
      <c r="E8084"/>
    </row>
    <row r="8085" spans="5:5">
      <c r="E8085"/>
    </row>
    <row r="8086" spans="5:5">
      <c r="E8086"/>
    </row>
    <row r="8087" spans="5:5">
      <c r="E8087"/>
    </row>
    <row r="8088" spans="5:5">
      <c r="E8088"/>
    </row>
    <row r="8089" spans="5:5">
      <c r="E8089"/>
    </row>
    <row r="8090" spans="5:5">
      <c r="E8090"/>
    </row>
    <row r="8091" spans="5:5">
      <c r="E8091"/>
    </row>
    <row r="8092" spans="5:5">
      <c r="E8092"/>
    </row>
    <row r="8093" spans="5:5">
      <c r="E8093"/>
    </row>
    <row r="8094" spans="5:5">
      <c r="E8094"/>
    </row>
    <row r="8095" spans="5:5">
      <c r="E8095"/>
    </row>
    <row r="8096" spans="5:5">
      <c r="E8096"/>
    </row>
    <row r="8097" spans="5:5">
      <c r="E8097"/>
    </row>
    <row r="8098" spans="5:5">
      <c r="E8098"/>
    </row>
    <row r="8099" spans="5:5">
      <c r="E8099"/>
    </row>
    <row r="8100" spans="5:5">
      <c r="E8100"/>
    </row>
    <row r="8101" spans="5:5">
      <c r="E8101"/>
    </row>
    <row r="8102" spans="5:5">
      <c r="E8102"/>
    </row>
    <row r="8103" spans="5:5">
      <c r="E8103"/>
    </row>
    <row r="8104" spans="5:5">
      <c r="E8104"/>
    </row>
    <row r="8105" spans="5:5">
      <c r="E8105"/>
    </row>
    <row r="8106" spans="5:5">
      <c r="E8106"/>
    </row>
    <row r="8107" spans="5:5">
      <c r="E8107"/>
    </row>
    <row r="8108" spans="5:5">
      <c r="E8108"/>
    </row>
    <row r="8109" spans="5:5">
      <c r="E8109"/>
    </row>
    <row r="8110" spans="5:5">
      <c r="E8110"/>
    </row>
    <row r="8111" spans="5:5">
      <c r="E8111"/>
    </row>
    <row r="8112" spans="5:5">
      <c r="E8112"/>
    </row>
    <row r="8113" spans="5:5">
      <c r="E8113"/>
    </row>
    <row r="8114" spans="5:5">
      <c r="E8114"/>
    </row>
    <row r="8115" spans="5:5">
      <c r="E8115"/>
    </row>
    <row r="8116" spans="5:5">
      <c r="E8116"/>
    </row>
    <row r="8117" spans="5:5">
      <c r="E8117"/>
    </row>
    <row r="8118" spans="5:5">
      <c r="E8118"/>
    </row>
    <row r="8119" spans="5:5">
      <c r="E8119"/>
    </row>
    <row r="8120" spans="5:5">
      <c r="E8120"/>
    </row>
    <row r="8121" spans="5:5">
      <c r="E8121"/>
    </row>
    <row r="8122" spans="5:5">
      <c r="E8122"/>
    </row>
    <row r="8123" spans="5:5">
      <c r="E8123"/>
    </row>
    <row r="8124" spans="5:5">
      <c r="E8124"/>
    </row>
    <row r="8125" spans="5:5">
      <c r="E8125"/>
    </row>
    <row r="8126" spans="5:5">
      <c r="E8126"/>
    </row>
    <row r="8127" spans="5:5">
      <c r="E8127"/>
    </row>
    <row r="8128" spans="5:5">
      <c r="E8128"/>
    </row>
    <row r="8129" spans="5:5">
      <c r="E8129"/>
    </row>
    <row r="8130" spans="5:5">
      <c r="E8130"/>
    </row>
    <row r="8131" spans="5:5">
      <c r="E8131"/>
    </row>
    <row r="8132" spans="5:5">
      <c r="E8132"/>
    </row>
    <row r="8133" spans="5:5">
      <c r="E8133"/>
    </row>
    <row r="8134" spans="5:5">
      <c r="E8134"/>
    </row>
    <row r="8135" spans="5:5">
      <c r="E8135"/>
    </row>
    <row r="8136" spans="5:5">
      <c r="E8136"/>
    </row>
    <row r="8137" spans="5:5">
      <c r="E8137"/>
    </row>
    <row r="8138" spans="5:5">
      <c r="E8138"/>
    </row>
    <row r="8139" spans="5:5">
      <c r="E8139"/>
    </row>
    <row r="8140" spans="5:5">
      <c r="E8140"/>
    </row>
    <row r="8141" spans="5:5">
      <c r="E8141"/>
    </row>
    <row r="8142" spans="5:5">
      <c r="E8142"/>
    </row>
    <row r="8143" spans="5:5">
      <c r="E8143"/>
    </row>
    <row r="8144" spans="5:5">
      <c r="E8144"/>
    </row>
    <row r="8145" spans="5:5">
      <c r="E8145"/>
    </row>
    <row r="8146" spans="5:5">
      <c r="E8146"/>
    </row>
    <row r="8147" spans="5:5">
      <c r="E8147"/>
    </row>
    <row r="8148" spans="5:5">
      <c r="E8148"/>
    </row>
    <row r="8149" spans="5:5">
      <c r="E8149"/>
    </row>
    <row r="8150" spans="5:5">
      <c r="E8150"/>
    </row>
    <row r="8151" spans="5:5">
      <c r="E8151"/>
    </row>
    <row r="8152" spans="5:5">
      <c r="E8152"/>
    </row>
    <row r="8153" spans="5:5">
      <c r="E8153"/>
    </row>
    <row r="8154" spans="5:5">
      <c r="E8154"/>
    </row>
    <row r="8155" spans="5:5">
      <c r="E8155"/>
    </row>
    <row r="8156" spans="5:5">
      <c r="E8156"/>
    </row>
    <row r="8157" spans="5:5">
      <c r="E8157"/>
    </row>
    <row r="8158" spans="5:5">
      <c r="E8158"/>
    </row>
    <row r="8159" spans="5:5">
      <c r="E8159"/>
    </row>
    <row r="8160" spans="5:5">
      <c r="E8160"/>
    </row>
    <row r="8161" spans="5:5">
      <c r="E8161"/>
    </row>
    <row r="8162" spans="5:5">
      <c r="E8162"/>
    </row>
    <row r="8163" spans="5:5">
      <c r="E8163"/>
    </row>
    <row r="8164" spans="5:5">
      <c r="E8164"/>
    </row>
    <row r="8165" spans="5:5">
      <c r="E8165"/>
    </row>
    <row r="8166" spans="5:5">
      <c r="E8166"/>
    </row>
    <row r="8167" spans="5:5">
      <c r="E8167"/>
    </row>
    <row r="8168" spans="5:5">
      <c r="E8168"/>
    </row>
    <row r="8169" spans="5:5">
      <c r="E8169"/>
    </row>
    <row r="8170" spans="5:5">
      <c r="E8170"/>
    </row>
    <row r="8171" spans="5:5">
      <c r="E8171"/>
    </row>
    <row r="8172" spans="5:5">
      <c r="E8172"/>
    </row>
    <row r="8173" spans="5:5">
      <c r="E8173"/>
    </row>
    <row r="8174" spans="5:5">
      <c r="E8174"/>
    </row>
    <row r="8175" spans="5:5">
      <c r="E8175"/>
    </row>
    <row r="8176" spans="5:5">
      <c r="E8176"/>
    </row>
    <row r="8177" spans="5:5">
      <c r="E8177"/>
    </row>
    <row r="8178" spans="5:5">
      <c r="E8178"/>
    </row>
    <row r="8179" spans="5:5">
      <c r="E8179"/>
    </row>
    <row r="8180" spans="5:5">
      <c r="E8180"/>
    </row>
    <row r="8181" spans="5:5">
      <c r="E8181"/>
    </row>
    <row r="8182" spans="5:5">
      <c r="E8182"/>
    </row>
    <row r="8183" spans="5:5">
      <c r="E8183"/>
    </row>
    <row r="8184" spans="5:5">
      <c r="E8184"/>
    </row>
    <row r="8185" spans="5:5">
      <c r="E8185"/>
    </row>
    <row r="8186" spans="5:5">
      <c r="E8186"/>
    </row>
    <row r="8187" spans="5:5">
      <c r="E8187"/>
    </row>
    <row r="8188" spans="5:5">
      <c r="E8188"/>
    </row>
    <row r="8189" spans="5:5">
      <c r="E8189"/>
    </row>
    <row r="8190" spans="5:5">
      <c r="E8190"/>
    </row>
    <row r="8191" spans="5:5">
      <c r="E8191"/>
    </row>
    <row r="8192" spans="5:5">
      <c r="E8192"/>
    </row>
    <row r="8193" spans="5:5">
      <c r="E8193"/>
    </row>
    <row r="8194" spans="5:5">
      <c r="E8194"/>
    </row>
    <row r="8195" spans="5:5">
      <c r="E8195"/>
    </row>
    <row r="8196" spans="5:5">
      <c r="E8196"/>
    </row>
    <row r="8197" spans="5:5">
      <c r="E8197"/>
    </row>
    <row r="8198" spans="5:5">
      <c r="E8198"/>
    </row>
    <row r="8199" spans="5:5">
      <c r="E8199"/>
    </row>
    <row r="8200" spans="5:5">
      <c r="E8200"/>
    </row>
    <row r="8201" spans="5:5">
      <c r="E8201"/>
    </row>
    <row r="8202" spans="5:5">
      <c r="E8202"/>
    </row>
    <row r="8203" spans="5:5">
      <c r="E8203"/>
    </row>
    <row r="8204" spans="5:5">
      <c r="E8204"/>
    </row>
    <row r="8205" spans="5:5">
      <c r="E8205"/>
    </row>
    <row r="8206" spans="5:5">
      <c r="E8206"/>
    </row>
    <row r="8207" spans="5:5">
      <c r="E8207"/>
    </row>
    <row r="8208" spans="5:5">
      <c r="E8208"/>
    </row>
    <row r="8209" spans="5:5">
      <c r="E8209"/>
    </row>
    <row r="8210" spans="5:5">
      <c r="E8210"/>
    </row>
    <row r="8211" spans="5:5">
      <c r="E8211"/>
    </row>
    <row r="8212" spans="5:5">
      <c r="E8212"/>
    </row>
    <row r="8213" spans="5:5">
      <c r="E8213"/>
    </row>
    <row r="8214" spans="5:5">
      <c r="E8214"/>
    </row>
    <row r="8215" spans="5:5">
      <c r="E8215"/>
    </row>
    <row r="8216" spans="5:5">
      <c r="E8216"/>
    </row>
    <row r="8217" spans="5:5">
      <c r="E8217"/>
    </row>
    <row r="8218" spans="5:5">
      <c r="E8218"/>
    </row>
    <row r="8219" spans="5:5">
      <c r="E8219"/>
    </row>
    <row r="8220" spans="5:5">
      <c r="E8220"/>
    </row>
    <row r="8221" spans="5:5">
      <c r="E8221"/>
    </row>
    <row r="8222" spans="5:5">
      <c r="E8222"/>
    </row>
    <row r="8223" spans="5:5">
      <c r="E8223"/>
    </row>
    <row r="8224" spans="5:5">
      <c r="E8224"/>
    </row>
    <row r="8225" spans="5:5">
      <c r="E8225"/>
    </row>
    <row r="8226" spans="5:5">
      <c r="E8226"/>
    </row>
    <row r="8227" spans="5:5">
      <c r="E8227"/>
    </row>
    <row r="8228" spans="5:5">
      <c r="E8228"/>
    </row>
    <row r="8229" spans="5:5">
      <c r="E8229"/>
    </row>
    <row r="8230" spans="5:5">
      <c r="E8230"/>
    </row>
    <row r="8231" spans="5:5">
      <c r="E8231"/>
    </row>
    <row r="8232" spans="5:5">
      <c r="E8232"/>
    </row>
    <row r="8233" spans="5:5">
      <c r="E8233"/>
    </row>
    <row r="8234" spans="5:5">
      <c r="E8234"/>
    </row>
    <row r="8235" spans="5:5">
      <c r="E8235"/>
    </row>
    <row r="8236" spans="5:5">
      <c r="E8236"/>
    </row>
    <row r="8237" spans="5:5">
      <c r="E8237"/>
    </row>
    <row r="8238" spans="5:5">
      <c r="E8238"/>
    </row>
    <row r="8239" spans="5:5">
      <c r="E8239"/>
    </row>
    <row r="8240" spans="5:5">
      <c r="E8240"/>
    </row>
    <row r="8241" spans="5:5">
      <c r="E8241"/>
    </row>
    <row r="8242" spans="5:5">
      <c r="E8242"/>
    </row>
    <row r="8243" spans="5:5">
      <c r="E8243"/>
    </row>
    <row r="8244" spans="5:5">
      <c r="E8244"/>
    </row>
    <row r="8245" spans="5:5">
      <c r="E8245"/>
    </row>
    <row r="8246" spans="5:5">
      <c r="E8246"/>
    </row>
    <row r="8247" spans="5:5">
      <c r="E8247"/>
    </row>
    <row r="8248" spans="5:5">
      <c r="E8248"/>
    </row>
    <row r="8249" spans="5:5">
      <c r="E8249"/>
    </row>
    <row r="8250" spans="5:5">
      <c r="E8250"/>
    </row>
    <row r="8251" spans="5:5">
      <c r="E8251"/>
    </row>
    <row r="8252" spans="5:5">
      <c r="E8252"/>
    </row>
    <row r="8253" spans="5:5">
      <c r="E8253"/>
    </row>
    <row r="8254" spans="5:5">
      <c r="E8254"/>
    </row>
    <row r="8255" spans="5:5">
      <c r="E8255"/>
    </row>
    <row r="8256" spans="5:5">
      <c r="E8256"/>
    </row>
    <row r="8257" spans="5:5">
      <c r="E8257"/>
    </row>
    <row r="8258" spans="5:5">
      <c r="E8258"/>
    </row>
    <row r="8259" spans="5:5">
      <c r="E8259"/>
    </row>
    <row r="8260" spans="5:5">
      <c r="E8260"/>
    </row>
    <row r="8261" spans="5:5">
      <c r="E8261"/>
    </row>
    <row r="8262" spans="5:5">
      <c r="E8262"/>
    </row>
    <row r="8263" spans="5:5">
      <c r="E8263"/>
    </row>
    <row r="8264" spans="5:5">
      <c r="E8264"/>
    </row>
    <row r="8265" spans="5:5">
      <c r="E8265"/>
    </row>
    <row r="8266" spans="5:5">
      <c r="E8266"/>
    </row>
    <row r="8267" spans="5:5">
      <c r="E8267"/>
    </row>
    <row r="8268" spans="5:5">
      <c r="E8268"/>
    </row>
    <row r="8269" spans="5:5">
      <c r="E8269"/>
    </row>
    <row r="8270" spans="5:5">
      <c r="E8270"/>
    </row>
    <row r="8271" spans="5:5">
      <c r="E8271"/>
    </row>
    <row r="8272" spans="5:5">
      <c r="E8272"/>
    </row>
    <row r="8273" spans="5:5">
      <c r="E8273"/>
    </row>
    <row r="8274" spans="5:5">
      <c r="E8274"/>
    </row>
    <row r="8275" spans="5:5">
      <c r="E8275"/>
    </row>
    <row r="8276" spans="5:5">
      <c r="E8276"/>
    </row>
    <row r="8277" spans="5:5">
      <c r="E8277"/>
    </row>
    <row r="8278" spans="5:5">
      <c r="E8278"/>
    </row>
    <row r="8279" spans="5:5">
      <c r="E8279"/>
    </row>
    <row r="8280" spans="5:5">
      <c r="E8280"/>
    </row>
    <row r="8281" spans="5:5">
      <c r="E8281"/>
    </row>
    <row r="8282" spans="5:5">
      <c r="E8282"/>
    </row>
    <row r="8283" spans="5:5">
      <c r="E8283"/>
    </row>
    <row r="8284" spans="5:5">
      <c r="E8284"/>
    </row>
    <row r="8285" spans="5:5">
      <c r="E8285"/>
    </row>
    <row r="8286" spans="5:5">
      <c r="E8286"/>
    </row>
    <row r="8287" spans="5:5">
      <c r="E8287"/>
    </row>
    <row r="8288" spans="5:5">
      <c r="E8288"/>
    </row>
    <row r="8289" spans="5:5">
      <c r="E8289"/>
    </row>
    <row r="8290" spans="5:5">
      <c r="E8290"/>
    </row>
    <row r="8291" spans="5:5">
      <c r="E8291"/>
    </row>
    <row r="8292" spans="5:5">
      <c r="E8292"/>
    </row>
    <row r="8293" spans="5:5">
      <c r="E8293"/>
    </row>
    <row r="8294" spans="5:5">
      <c r="E8294"/>
    </row>
    <row r="8295" spans="5:5">
      <c r="E8295"/>
    </row>
    <row r="8296" spans="5:5">
      <c r="E8296"/>
    </row>
    <row r="8297" spans="5:5">
      <c r="E8297"/>
    </row>
    <row r="8298" spans="5:5">
      <c r="E8298"/>
    </row>
    <row r="8299" spans="5:5">
      <c r="E8299"/>
    </row>
    <row r="8300" spans="5:5">
      <c r="E8300"/>
    </row>
    <row r="8301" spans="5:5">
      <c r="E8301"/>
    </row>
    <row r="8302" spans="5:5">
      <c r="E8302"/>
    </row>
    <row r="8303" spans="5:5">
      <c r="E8303"/>
    </row>
    <row r="8304" spans="5:5">
      <c r="E8304"/>
    </row>
    <row r="8305" spans="5:5">
      <c r="E8305"/>
    </row>
    <row r="8306" spans="5:5">
      <c r="E8306"/>
    </row>
    <row r="8307" spans="5:5">
      <c r="E8307"/>
    </row>
    <row r="8308" spans="5:5">
      <c r="E8308"/>
    </row>
    <row r="8309" spans="5:5">
      <c r="E8309"/>
    </row>
    <row r="8310" spans="5:5">
      <c r="E8310"/>
    </row>
    <row r="8311" spans="5:5">
      <c r="E8311"/>
    </row>
    <row r="8312" spans="5:5">
      <c r="E8312"/>
    </row>
    <row r="8313" spans="5:5">
      <c r="E8313"/>
    </row>
    <row r="8314" spans="5:5">
      <c r="E8314"/>
    </row>
    <row r="8315" spans="5:5">
      <c r="E8315"/>
    </row>
    <row r="8316" spans="5:5">
      <c r="E8316"/>
    </row>
    <row r="8317" spans="5:5">
      <c r="E8317"/>
    </row>
    <row r="8318" spans="5:5">
      <c r="E8318"/>
    </row>
    <row r="8319" spans="5:5">
      <c r="E8319"/>
    </row>
    <row r="8320" spans="5:5">
      <c r="E8320"/>
    </row>
    <row r="8321" spans="5:5">
      <c r="E8321"/>
    </row>
    <row r="8322" spans="5:5">
      <c r="E8322"/>
    </row>
    <row r="8323" spans="5:5">
      <c r="E8323"/>
    </row>
    <row r="8324" spans="5:5">
      <c r="E8324"/>
    </row>
    <row r="8325" spans="5:5">
      <c r="E8325"/>
    </row>
    <row r="8326" spans="5:5">
      <c r="E8326"/>
    </row>
    <row r="8327" spans="5:5">
      <c r="E8327"/>
    </row>
    <row r="8328" spans="5:5">
      <c r="E8328"/>
    </row>
    <row r="8329" spans="5:5">
      <c r="E8329"/>
    </row>
    <row r="8330" spans="5:5">
      <c r="E8330"/>
    </row>
    <row r="8331" spans="5:5">
      <c r="E8331"/>
    </row>
    <row r="8332" spans="5:5">
      <c r="E8332"/>
    </row>
    <row r="8333" spans="5:5">
      <c r="E8333"/>
    </row>
    <row r="8334" spans="5:5">
      <c r="E8334"/>
    </row>
    <row r="8335" spans="5:5">
      <c r="E8335"/>
    </row>
    <row r="8336" spans="5:5">
      <c r="E8336"/>
    </row>
    <row r="8337" spans="5:5">
      <c r="E8337"/>
    </row>
    <row r="8338" spans="5:5">
      <c r="E8338"/>
    </row>
    <row r="8339" spans="5:5">
      <c r="E8339"/>
    </row>
    <row r="8340" spans="5:5">
      <c r="E8340"/>
    </row>
    <row r="8341" spans="5:5">
      <c r="E8341"/>
    </row>
    <row r="8342" spans="5:5">
      <c r="E8342"/>
    </row>
    <row r="8343" spans="5:5">
      <c r="E8343"/>
    </row>
    <row r="8344" spans="5:5">
      <c r="E8344"/>
    </row>
    <row r="8345" spans="5:5">
      <c r="E8345"/>
    </row>
    <row r="8346" spans="5:5">
      <c r="E8346"/>
    </row>
    <row r="8347" spans="5:5">
      <c r="E8347"/>
    </row>
    <row r="8348" spans="5:5">
      <c r="E8348"/>
    </row>
    <row r="8349" spans="5:5">
      <c r="E8349"/>
    </row>
    <row r="8350" spans="5:5">
      <c r="E8350"/>
    </row>
    <row r="8351" spans="5:5">
      <c r="E8351"/>
    </row>
    <row r="8352" spans="5:5">
      <c r="E8352"/>
    </row>
    <row r="8353" spans="5:5">
      <c r="E8353"/>
    </row>
    <row r="8354" spans="5:5">
      <c r="E8354"/>
    </row>
    <row r="8355" spans="5:5">
      <c r="E8355"/>
    </row>
    <row r="8356" spans="5:5">
      <c r="E8356"/>
    </row>
    <row r="8357" spans="5:5">
      <c r="E8357"/>
    </row>
    <row r="8358" spans="5:5">
      <c r="E8358"/>
    </row>
    <row r="8359" spans="5:5">
      <c r="E8359"/>
    </row>
    <row r="8360" spans="5:5">
      <c r="E8360"/>
    </row>
    <row r="8361" spans="5:5">
      <c r="E8361"/>
    </row>
    <row r="8362" spans="5:5">
      <c r="E8362"/>
    </row>
    <row r="8363" spans="5:5">
      <c r="E8363"/>
    </row>
    <row r="8364" spans="5:5">
      <c r="E8364"/>
    </row>
    <row r="8365" spans="5:5">
      <c r="E8365"/>
    </row>
    <row r="8366" spans="5:5">
      <c r="E8366"/>
    </row>
    <row r="8367" spans="5:5">
      <c r="E8367"/>
    </row>
    <row r="8368" spans="5:5">
      <c r="E8368"/>
    </row>
    <row r="8369" spans="5:5">
      <c r="E8369"/>
    </row>
    <row r="8370" spans="5:5">
      <c r="E8370"/>
    </row>
    <row r="8371" spans="5:5">
      <c r="E8371"/>
    </row>
    <row r="8372" spans="5:5">
      <c r="E8372"/>
    </row>
    <row r="8373" spans="5:5">
      <c r="E8373"/>
    </row>
    <row r="8374" spans="5:5">
      <c r="E8374"/>
    </row>
    <row r="8375" spans="5:5">
      <c r="E8375"/>
    </row>
    <row r="8376" spans="5:5">
      <c r="E8376"/>
    </row>
    <row r="8377" spans="5:5">
      <c r="E8377"/>
    </row>
    <row r="8378" spans="5:5">
      <c r="E8378"/>
    </row>
    <row r="8379" spans="5:5">
      <c r="E8379"/>
    </row>
    <row r="8380" spans="5:5">
      <c r="E8380"/>
    </row>
    <row r="8381" spans="5:5">
      <c r="E8381"/>
    </row>
    <row r="8382" spans="5:5">
      <c r="E8382"/>
    </row>
    <row r="8383" spans="5:5">
      <c r="E8383"/>
    </row>
    <row r="8384" spans="5:5">
      <c r="E8384"/>
    </row>
    <row r="8385" spans="5:5">
      <c r="E8385"/>
    </row>
    <row r="8386" spans="5:5">
      <c r="E8386"/>
    </row>
    <row r="8387" spans="5:5">
      <c r="E8387"/>
    </row>
    <row r="8388" spans="5:5">
      <c r="E8388"/>
    </row>
    <row r="8389" spans="5:5">
      <c r="E8389"/>
    </row>
    <row r="8390" spans="5:5">
      <c r="E8390"/>
    </row>
    <row r="8391" spans="5:5">
      <c r="E8391"/>
    </row>
    <row r="8392" spans="5:5">
      <c r="E8392"/>
    </row>
    <row r="8393" spans="5:5">
      <c r="E8393"/>
    </row>
    <row r="8394" spans="5:5">
      <c r="E8394"/>
    </row>
    <row r="8395" spans="5:5">
      <c r="E8395"/>
    </row>
    <row r="8396" spans="5:5">
      <c r="E8396"/>
    </row>
    <row r="8397" spans="5:5">
      <c r="E8397"/>
    </row>
    <row r="8398" spans="5:5">
      <c r="E8398"/>
    </row>
    <row r="8399" spans="5:5">
      <c r="E8399"/>
    </row>
    <row r="8400" spans="5:5">
      <c r="E8400"/>
    </row>
    <row r="8401" spans="5:5">
      <c r="E8401"/>
    </row>
    <row r="8402" spans="5:5">
      <c r="E8402"/>
    </row>
    <row r="8403" spans="5:5">
      <c r="E8403"/>
    </row>
    <row r="8404" spans="5:5">
      <c r="E8404"/>
    </row>
    <row r="8405" spans="5:5">
      <c r="E8405"/>
    </row>
    <row r="8406" spans="5:5">
      <c r="E8406"/>
    </row>
    <row r="8407" spans="5:5">
      <c r="E8407"/>
    </row>
    <row r="8408" spans="5:5">
      <c r="E8408"/>
    </row>
    <row r="8409" spans="5:5">
      <c r="E8409"/>
    </row>
    <row r="8410" spans="5:5">
      <c r="E8410"/>
    </row>
    <row r="8411" spans="5:5">
      <c r="E8411"/>
    </row>
    <row r="8412" spans="5:5">
      <c r="E8412"/>
    </row>
    <row r="8413" spans="5:5">
      <c r="E8413"/>
    </row>
    <row r="8414" spans="5:5">
      <c r="E8414"/>
    </row>
    <row r="8415" spans="5:5">
      <c r="E8415"/>
    </row>
    <row r="8416" spans="5:5">
      <c r="E8416"/>
    </row>
    <row r="8417" spans="5:5">
      <c r="E8417"/>
    </row>
    <row r="8418" spans="5:5">
      <c r="E8418"/>
    </row>
    <row r="8419" spans="5:5">
      <c r="E8419"/>
    </row>
    <row r="8420" spans="5:5">
      <c r="E8420"/>
    </row>
    <row r="8421" spans="5:5">
      <c r="E8421"/>
    </row>
    <row r="8422" spans="5:5">
      <c r="E8422"/>
    </row>
    <row r="8423" spans="5:5">
      <c r="E8423"/>
    </row>
    <row r="8424" spans="5:5">
      <c r="E8424"/>
    </row>
    <row r="8425" spans="5:5">
      <c r="E8425"/>
    </row>
    <row r="8426" spans="5:5">
      <c r="E8426"/>
    </row>
    <row r="8427" spans="5:5">
      <c r="E8427"/>
    </row>
    <row r="8428" spans="5:5">
      <c r="E8428"/>
    </row>
    <row r="8429" spans="5:5">
      <c r="E8429"/>
    </row>
    <row r="8430" spans="5:5">
      <c r="E8430"/>
    </row>
    <row r="8431" spans="5:5">
      <c r="E8431"/>
    </row>
    <row r="8432" spans="5:5">
      <c r="E8432"/>
    </row>
    <row r="8433" spans="5:5">
      <c r="E8433"/>
    </row>
    <row r="8434" spans="5:5">
      <c r="E8434"/>
    </row>
    <row r="8435" spans="5:5">
      <c r="E8435"/>
    </row>
    <row r="8436" spans="5:5">
      <c r="E8436"/>
    </row>
    <row r="8437" spans="5:5">
      <c r="E8437"/>
    </row>
    <row r="8438" spans="5:5">
      <c r="E8438"/>
    </row>
    <row r="8439" spans="5:5">
      <c r="E8439"/>
    </row>
    <row r="8440" spans="5:5">
      <c r="E8440"/>
    </row>
    <row r="8441" spans="5:5">
      <c r="E8441"/>
    </row>
    <row r="8442" spans="5:5">
      <c r="E8442"/>
    </row>
    <row r="8443" spans="5:5">
      <c r="E8443"/>
    </row>
    <row r="8444" spans="5:5">
      <c r="E8444"/>
    </row>
    <row r="8445" spans="5:5">
      <c r="E8445"/>
    </row>
    <row r="8446" spans="5:5">
      <c r="E8446"/>
    </row>
    <row r="8447" spans="5:5">
      <c r="E8447"/>
    </row>
    <row r="8448" spans="5:5">
      <c r="E8448"/>
    </row>
    <row r="8449" spans="5:5">
      <c r="E8449"/>
    </row>
    <row r="8450" spans="5:5">
      <c r="E8450"/>
    </row>
    <row r="8451" spans="5:5">
      <c r="E8451"/>
    </row>
    <row r="8452" spans="5:5">
      <c r="E8452"/>
    </row>
    <row r="8453" spans="5:5">
      <c r="E8453"/>
    </row>
    <row r="8454" spans="5:5">
      <c r="E8454"/>
    </row>
    <row r="8455" spans="5:5">
      <c r="E8455"/>
    </row>
    <row r="8456" spans="5:5">
      <c r="E8456"/>
    </row>
    <row r="8457" spans="5:5">
      <c r="E8457"/>
    </row>
    <row r="8458" spans="5:5">
      <c r="E8458"/>
    </row>
    <row r="8459" spans="5:5">
      <c r="E8459"/>
    </row>
    <row r="8460" spans="5:5">
      <c r="E8460"/>
    </row>
    <row r="8461" spans="5:5">
      <c r="E8461"/>
    </row>
    <row r="8462" spans="5:5">
      <c r="E8462"/>
    </row>
    <row r="8463" spans="5:5">
      <c r="E8463"/>
    </row>
    <row r="8464" spans="5:5">
      <c r="E8464"/>
    </row>
    <row r="8465" spans="5:5">
      <c r="E8465"/>
    </row>
    <row r="8466" spans="5:5">
      <c r="E8466"/>
    </row>
    <row r="8467" spans="5:5">
      <c r="E8467"/>
    </row>
    <row r="8468" spans="5:5">
      <c r="E8468"/>
    </row>
    <row r="8469" spans="5:5">
      <c r="E8469"/>
    </row>
    <row r="8470" spans="5:5">
      <c r="E8470"/>
    </row>
    <row r="8471" spans="5:5">
      <c r="E8471"/>
    </row>
    <row r="8472" spans="5:5">
      <c r="E8472"/>
    </row>
    <row r="8473" spans="5:5">
      <c r="E8473"/>
    </row>
    <row r="8474" spans="5:5">
      <c r="E8474"/>
    </row>
    <row r="8475" spans="5:5">
      <c r="E8475"/>
    </row>
    <row r="8476" spans="5:5">
      <c r="E8476"/>
    </row>
    <row r="8477" spans="5:5">
      <c r="E8477"/>
    </row>
    <row r="8478" spans="5:5">
      <c r="E8478"/>
    </row>
    <row r="8479" spans="5:5">
      <c r="E8479"/>
    </row>
    <row r="8480" spans="5:5">
      <c r="E8480"/>
    </row>
    <row r="8481" spans="5:5">
      <c r="E8481"/>
    </row>
    <row r="8482" spans="5:5">
      <c r="E8482"/>
    </row>
    <row r="8483" spans="5:5">
      <c r="E8483"/>
    </row>
    <row r="8484" spans="5:5">
      <c r="E8484"/>
    </row>
    <row r="8485" spans="5:5">
      <c r="E8485"/>
    </row>
    <row r="8486" spans="5:5">
      <c r="E8486"/>
    </row>
    <row r="8487" spans="5:5">
      <c r="E8487"/>
    </row>
    <row r="8488" spans="5:5">
      <c r="E8488"/>
    </row>
    <row r="8489" spans="5:5">
      <c r="E8489"/>
    </row>
    <row r="8490" spans="5:5">
      <c r="E8490"/>
    </row>
    <row r="8491" spans="5:5">
      <c r="E8491"/>
    </row>
    <row r="8492" spans="5:5">
      <c r="E8492"/>
    </row>
    <row r="8493" spans="5:5">
      <c r="E8493"/>
    </row>
    <row r="8494" spans="5:5">
      <c r="E8494"/>
    </row>
    <row r="8495" spans="5:5">
      <c r="E8495"/>
    </row>
    <row r="8496" spans="5:5">
      <c r="E8496"/>
    </row>
    <row r="8497" spans="5:5">
      <c r="E8497"/>
    </row>
    <row r="8498" spans="5:5">
      <c r="E8498"/>
    </row>
    <row r="8499" spans="5:5">
      <c r="E8499"/>
    </row>
    <row r="8500" spans="5:5">
      <c r="E8500"/>
    </row>
    <row r="8501" spans="5:5">
      <c r="E8501"/>
    </row>
    <row r="8502" spans="5:5">
      <c r="E8502"/>
    </row>
    <row r="8503" spans="5:5">
      <c r="E8503"/>
    </row>
    <row r="8504" spans="5:5">
      <c r="E8504"/>
    </row>
    <row r="8505" spans="5:5">
      <c r="E8505"/>
    </row>
    <row r="8506" spans="5:5">
      <c r="E8506"/>
    </row>
    <row r="8507" spans="5:5">
      <c r="E8507"/>
    </row>
    <row r="8508" spans="5:5">
      <c r="E8508"/>
    </row>
    <row r="8509" spans="5:5">
      <c r="E8509"/>
    </row>
    <row r="8510" spans="5:5">
      <c r="E8510"/>
    </row>
    <row r="8511" spans="5:5">
      <c r="E8511"/>
    </row>
    <row r="8512" spans="5:5">
      <c r="E8512"/>
    </row>
    <row r="8513" spans="5:5">
      <c r="E8513"/>
    </row>
    <row r="8514" spans="5:5">
      <c r="E8514"/>
    </row>
    <row r="8515" spans="5:5">
      <c r="E8515"/>
    </row>
    <row r="8516" spans="5:5">
      <c r="E8516"/>
    </row>
    <row r="8517" spans="5:5">
      <c r="E8517"/>
    </row>
    <row r="8518" spans="5:5">
      <c r="E8518"/>
    </row>
    <row r="8519" spans="5:5">
      <c r="E8519"/>
    </row>
    <row r="8520" spans="5:5">
      <c r="E8520"/>
    </row>
    <row r="8521" spans="5:5">
      <c r="E8521"/>
    </row>
    <row r="8522" spans="5:5">
      <c r="E8522"/>
    </row>
    <row r="8523" spans="5:5">
      <c r="E8523"/>
    </row>
    <row r="8524" spans="5:5">
      <c r="E8524"/>
    </row>
    <row r="8525" spans="5:5">
      <c r="E8525"/>
    </row>
    <row r="8526" spans="5:5">
      <c r="E8526"/>
    </row>
    <row r="8527" spans="5:5">
      <c r="E8527"/>
    </row>
    <row r="8528" spans="5:5">
      <c r="E8528"/>
    </row>
    <row r="8529" spans="5:5">
      <c r="E8529"/>
    </row>
    <row r="8530" spans="5:5">
      <c r="E8530"/>
    </row>
    <row r="8531" spans="5:5">
      <c r="E8531"/>
    </row>
    <row r="8532" spans="5:5">
      <c r="E8532"/>
    </row>
    <row r="8533" spans="5:5">
      <c r="E8533"/>
    </row>
    <row r="8534" spans="5:5">
      <c r="E8534"/>
    </row>
    <row r="8535" spans="5:5">
      <c r="E8535"/>
    </row>
    <row r="8536" spans="5:5">
      <c r="E8536"/>
    </row>
    <row r="8537" spans="5:5">
      <c r="E8537"/>
    </row>
    <row r="8538" spans="5:5">
      <c r="E8538"/>
    </row>
    <row r="8539" spans="5:5">
      <c r="E8539"/>
    </row>
    <row r="8540" spans="5:5">
      <c r="E8540"/>
    </row>
    <row r="8541" spans="5:5">
      <c r="E8541"/>
    </row>
    <row r="8542" spans="5:5">
      <c r="E8542"/>
    </row>
    <row r="8543" spans="5:5">
      <c r="E8543"/>
    </row>
    <row r="8544" spans="5:5">
      <c r="E8544"/>
    </row>
    <row r="8545" spans="5:5">
      <c r="E8545"/>
    </row>
    <row r="8546" spans="5:5">
      <c r="E8546"/>
    </row>
    <row r="8547" spans="5:5">
      <c r="E8547"/>
    </row>
    <row r="8548" spans="5:5">
      <c r="E8548"/>
    </row>
    <row r="8549" spans="5:5">
      <c r="E8549"/>
    </row>
    <row r="8550" spans="5:5">
      <c r="E8550"/>
    </row>
    <row r="8551" spans="5:5">
      <c r="E8551"/>
    </row>
    <row r="8552" spans="5:5">
      <c r="E8552"/>
    </row>
    <row r="8553" spans="5:5">
      <c r="E8553"/>
    </row>
    <row r="8554" spans="5:5">
      <c r="E8554"/>
    </row>
    <row r="8555" spans="5:5">
      <c r="E8555"/>
    </row>
    <row r="8556" spans="5:5">
      <c r="E8556"/>
    </row>
    <row r="8557" spans="5:5">
      <c r="E8557"/>
    </row>
    <row r="8558" spans="5:5">
      <c r="E8558"/>
    </row>
    <row r="8559" spans="5:5">
      <c r="E8559"/>
    </row>
    <row r="8560" spans="5:5">
      <c r="E8560"/>
    </row>
    <row r="8561" spans="5:5">
      <c r="E8561"/>
    </row>
    <row r="8562" spans="5:5">
      <c r="E8562"/>
    </row>
    <row r="8563" spans="5:5">
      <c r="E8563"/>
    </row>
    <row r="8564" spans="5:5">
      <c r="E8564"/>
    </row>
    <row r="8565" spans="5:5">
      <c r="E8565"/>
    </row>
    <row r="8566" spans="5:5">
      <c r="E8566"/>
    </row>
    <row r="8567" spans="5:5">
      <c r="E8567"/>
    </row>
    <row r="8568" spans="5:5">
      <c r="E8568"/>
    </row>
    <row r="8569" spans="5:5">
      <c r="E8569"/>
    </row>
    <row r="8570" spans="5:5">
      <c r="E8570"/>
    </row>
    <row r="8571" spans="5:5">
      <c r="E8571"/>
    </row>
    <row r="8572" spans="5:5">
      <c r="E8572"/>
    </row>
    <row r="8573" spans="5:5">
      <c r="E8573"/>
    </row>
    <row r="8574" spans="5:5">
      <c r="E8574"/>
    </row>
    <row r="8575" spans="5:5">
      <c r="E8575"/>
    </row>
    <row r="8576" spans="5:5">
      <c r="E8576"/>
    </row>
    <row r="8577" spans="5:5">
      <c r="E8577"/>
    </row>
    <row r="8578" spans="5:5">
      <c r="E8578"/>
    </row>
    <row r="8579" spans="5:5">
      <c r="E8579"/>
    </row>
    <row r="8580" spans="5:5">
      <c r="E8580"/>
    </row>
    <row r="8581" spans="5:5">
      <c r="E8581"/>
    </row>
    <row r="8582" spans="5:5">
      <c r="E8582"/>
    </row>
    <row r="8583" spans="5:5">
      <c r="E8583"/>
    </row>
    <row r="8584" spans="5:5">
      <c r="E8584"/>
    </row>
    <row r="8585" spans="5:5">
      <c r="E8585"/>
    </row>
    <row r="8586" spans="5:5">
      <c r="E8586"/>
    </row>
    <row r="8587" spans="5:5">
      <c r="E8587"/>
    </row>
    <row r="8588" spans="5:5">
      <c r="E8588"/>
    </row>
    <row r="8589" spans="5:5">
      <c r="E8589"/>
    </row>
    <row r="8590" spans="5:5">
      <c r="E8590"/>
    </row>
    <row r="8591" spans="5:5">
      <c r="E8591"/>
    </row>
    <row r="8592" spans="5:5">
      <c r="E8592"/>
    </row>
    <row r="8593" spans="5:5">
      <c r="E8593"/>
    </row>
    <row r="8594" spans="5:5">
      <c r="E8594"/>
    </row>
    <row r="8595" spans="5:5">
      <c r="E8595"/>
    </row>
    <row r="8596" spans="5:5">
      <c r="E8596"/>
    </row>
    <row r="8597" spans="5:5">
      <c r="E8597"/>
    </row>
    <row r="8598" spans="5:5">
      <c r="E8598"/>
    </row>
    <row r="8599" spans="5:5">
      <c r="E8599"/>
    </row>
    <row r="8600" spans="5:5">
      <c r="E8600"/>
    </row>
    <row r="8601" spans="5:5">
      <c r="E8601"/>
    </row>
    <row r="8602" spans="5:5">
      <c r="E8602"/>
    </row>
    <row r="8603" spans="5:5">
      <c r="E8603"/>
    </row>
    <row r="8604" spans="5:5">
      <c r="E8604"/>
    </row>
    <row r="8605" spans="5:5">
      <c r="E8605"/>
    </row>
    <row r="8606" spans="5:5">
      <c r="E8606"/>
    </row>
    <row r="8607" spans="5:5">
      <c r="E8607"/>
    </row>
    <row r="8608" spans="5:5">
      <c r="E8608"/>
    </row>
    <row r="8609" spans="5:5">
      <c r="E8609"/>
    </row>
    <row r="8610" spans="5:5">
      <c r="E8610"/>
    </row>
    <row r="8611" spans="5:5">
      <c r="E8611"/>
    </row>
    <row r="8612" spans="5:5">
      <c r="E8612"/>
    </row>
    <row r="8613" spans="5:5">
      <c r="E8613"/>
    </row>
    <row r="8614" spans="5:5">
      <c r="E8614"/>
    </row>
    <row r="8615" spans="5:5">
      <c r="E8615"/>
    </row>
    <row r="8616" spans="5:5">
      <c r="E8616"/>
    </row>
    <row r="8617" spans="5:5">
      <c r="E8617"/>
    </row>
    <row r="8618" spans="5:5">
      <c r="E8618"/>
    </row>
    <row r="8619" spans="5:5">
      <c r="E8619"/>
    </row>
    <row r="8620" spans="5:5">
      <c r="E8620"/>
    </row>
    <row r="8621" spans="5:5">
      <c r="E8621"/>
    </row>
    <row r="8622" spans="5:5">
      <c r="E8622"/>
    </row>
    <row r="8623" spans="5:5">
      <c r="E8623"/>
    </row>
    <row r="8624" spans="5:5">
      <c r="E8624"/>
    </row>
    <row r="8625" spans="5:5">
      <c r="E8625"/>
    </row>
    <row r="8626" spans="5:5">
      <c r="E8626"/>
    </row>
    <row r="8627" spans="5:5">
      <c r="E8627"/>
    </row>
    <row r="8628" spans="5:5">
      <c r="E8628"/>
    </row>
    <row r="8629" spans="5:5">
      <c r="E8629"/>
    </row>
    <row r="8630" spans="5:5">
      <c r="E8630"/>
    </row>
    <row r="8631" spans="5:5">
      <c r="E8631"/>
    </row>
    <row r="8632" spans="5:5">
      <c r="E8632"/>
    </row>
    <row r="8633" spans="5:5">
      <c r="E8633"/>
    </row>
    <row r="8634" spans="5:5">
      <c r="E8634"/>
    </row>
    <row r="8635" spans="5:5">
      <c r="E8635"/>
    </row>
    <row r="8636" spans="5:5">
      <c r="E8636"/>
    </row>
    <row r="8637" spans="5:5">
      <c r="E8637"/>
    </row>
    <row r="8638" spans="5:5">
      <c r="E8638"/>
    </row>
    <row r="8639" spans="5:5">
      <c r="E8639"/>
    </row>
    <row r="8640" spans="5:5">
      <c r="E8640"/>
    </row>
    <row r="8641" spans="5:5">
      <c r="E8641"/>
    </row>
    <row r="8642" spans="5:5">
      <c r="E8642"/>
    </row>
    <row r="8643" spans="5:5">
      <c r="E8643"/>
    </row>
    <row r="8644" spans="5:5">
      <c r="E8644"/>
    </row>
    <row r="8645" spans="5:5">
      <c r="E8645"/>
    </row>
    <row r="8646" spans="5:5">
      <c r="E8646"/>
    </row>
    <row r="8647" spans="5:5">
      <c r="E8647"/>
    </row>
    <row r="8648" spans="5:5">
      <c r="E8648"/>
    </row>
    <row r="8649" spans="5:5">
      <c r="E8649"/>
    </row>
    <row r="8650" spans="5:5">
      <c r="E8650"/>
    </row>
    <row r="8651" spans="5:5">
      <c r="E8651"/>
    </row>
    <row r="8652" spans="5:5">
      <c r="E8652"/>
    </row>
    <row r="8653" spans="5:5">
      <c r="E8653"/>
    </row>
    <row r="8654" spans="5:5">
      <c r="E8654"/>
    </row>
    <row r="8655" spans="5:5">
      <c r="E8655"/>
    </row>
    <row r="8656" spans="5:5">
      <c r="E8656"/>
    </row>
    <row r="8657" spans="5:5">
      <c r="E8657"/>
    </row>
    <row r="8658" spans="5:5">
      <c r="E8658"/>
    </row>
    <row r="8659" spans="5:5">
      <c r="E8659"/>
    </row>
    <row r="8660" spans="5:5">
      <c r="E8660"/>
    </row>
    <row r="8661" spans="5:5">
      <c r="E8661"/>
    </row>
    <row r="8662" spans="5:5">
      <c r="E8662"/>
    </row>
    <row r="8663" spans="5:5">
      <c r="E8663"/>
    </row>
    <row r="8664" spans="5:5">
      <c r="E8664"/>
    </row>
    <row r="8665" spans="5:5">
      <c r="E8665"/>
    </row>
    <row r="8666" spans="5:5">
      <c r="E8666"/>
    </row>
    <row r="8667" spans="5:5">
      <c r="E8667"/>
    </row>
    <row r="8668" spans="5:5">
      <c r="E8668"/>
    </row>
    <row r="8669" spans="5:5">
      <c r="E8669"/>
    </row>
    <row r="8670" spans="5:5">
      <c r="E8670"/>
    </row>
    <row r="8671" spans="5:5">
      <c r="E8671"/>
    </row>
    <row r="8672" spans="5:5">
      <c r="E8672"/>
    </row>
    <row r="8673" spans="5:5">
      <c r="E8673"/>
    </row>
    <row r="8674" spans="5:5">
      <c r="E8674"/>
    </row>
    <row r="8675" spans="5:5">
      <c r="E8675"/>
    </row>
    <row r="8676" spans="5:5">
      <c r="E8676"/>
    </row>
    <row r="8677" spans="5:5">
      <c r="E8677"/>
    </row>
    <row r="8678" spans="5:5">
      <c r="E8678"/>
    </row>
    <row r="8679" spans="5:5">
      <c r="E8679"/>
    </row>
    <row r="8680" spans="5:5">
      <c r="E8680"/>
    </row>
    <row r="8681" spans="5:5">
      <c r="E8681"/>
    </row>
    <row r="8682" spans="5:5">
      <c r="E8682"/>
    </row>
    <row r="8683" spans="5:5">
      <c r="E8683"/>
    </row>
    <row r="8684" spans="5:5">
      <c r="E8684"/>
    </row>
    <row r="8685" spans="5:5">
      <c r="E8685"/>
    </row>
    <row r="8686" spans="5:5">
      <c r="E8686"/>
    </row>
    <row r="8687" spans="5:5">
      <c r="E8687"/>
    </row>
    <row r="8688" spans="5:5">
      <c r="E8688"/>
    </row>
    <row r="8689" spans="5:5">
      <c r="E8689"/>
    </row>
    <row r="8690" spans="5:5">
      <c r="E8690"/>
    </row>
    <row r="8691" spans="5:5">
      <c r="E8691"/>
    </row>
    <row r="8692" spans="5:5">
      <c r="E8692"/>
    </row>
    <row r="8693" spans="5:5">
      <c r="E8693"/>
    </row>
    <row r="8694" spans="5:5">
      <c r="E8694"/>
    </row>
    <row r="8695" spans="5:5">
      <c r="E8695"/>
    </row>
    <row r="8696" spans="5:5">
      <c r="E8696"/>
    </row>
    <row r="8697" spans="5:5">
      <c r="E8697"/>
    </row>
    <row r="8698" spans="5:5">
      <c r="E8698"/>
    </row>
    <row r="8699" spans="5:5">
      <c r="E8699"/>
    </row>
    <row r="8700" spans="5:5">
      <c r="E8700"/>
    </row>
    <row r="8701" spans="5:5">
      <c r="E8701"/>
    </row>
    <row r="8702" spans="5:5">
      <c r="E8702"/>
    </row>
    <row r="8703" spans="5:5">
      <c r="E8703"/>
    </row>
    <row r="8704" spans="5:5">
      <c r="E8704"/>
    </row>
    <row r="8705" spans="5:5">
      <c r="E8705"/>
    </row>
    <row r="8706" spans="5:5">
      <c r="E8706"/>
    </row>
    <row r="8707" spans="5:5">
      <c r="E8707"/>
    </row>
    <row r="8708" spans="5:5">
      <c r="E8708"/>
    </row>
    <row r="8709" spans="5:5">
      <c r="E8709"/>
    </row>
    <row r="8710" spans="5:5">
      <c r="E8710"/>
    </row>
    <row r="8711" spans="5:5">
      <c r="E8711"/>
    </row>
    <row r="8712" spans="5:5">
      <c r="E8712"/>
    </row>
    <row r="8713" spans="5:5">
      <c r="E8713"/>
    </row>
    <row r="8714" spans="5:5">
      <c r="E8714"/>
    </row>
    <row r="8715" spans="5:5">
      <c r="E8715"/>
    </row>
    <row r="8716" spans="5:5">
      <c r="E8716"/>
    </row>
    <row r="8717" spans="5:5">
      <c r="E8717"/>
    </row>
    <row r="8718" spans="5:5">
      <c r="E8718"/>
    </row>
    <row r="8719" spans="5:5">
      <c r="E8719"/>
    </row>
    <row r="8720" spans="5:5">
      <c r="E8720"/>
    </row>
    <row r="8721" spans="5:5">
      <c r="E8721"/>
    </row>
    <row r="8722" spans="5:5">
      <c r="E8722"/>
    </row>
    <row r="8723" spans="5:5">
      <c r="E8723"/>
    </row>
    <row r="8724" spans="5:5">
      <c r="E8724"/>
    </row>
    <row r="8725" spans="5:5">
      <c r="E8725"/>
    </row>
    <row r="8726" spans="5:5">
      <c r="E8726"/>
    </row>
    <row r="8727" spans="5:5">
      <c r="E8727"/>
    </row>
    <row r="8728" spans="5:5">
      <c r="E8728"/>
    </row>
    <row r="8729" spans="5:5">
      <c r="E8729"/>
    </row>
    <row r="8730" spans="5:5">
      <c r="E8730"/>
    </row>
    <row r="8731" spans="5:5">
      <c r="E8731"/>
    </row>
    <row r="8732" spans="5:5">
      <c r="E8732"/>
    </row>
    <row r="8733" spans="5:5">
      <c r="E8733"/>
    </row>
    <row r="8734" spans="5:5">
      <c r="E8734"/>
    </row>
    <row r="8735" spans="5:5">
      <c r="E8735"/>
    </row>
    <row r="8736" spans="5:5">
      <c r="E8736"/>
    </row>
    <row r="8737" spans="5:5">
      <c r="E8737"/>
    </row>
    <row r="8738" spans="5:5">
      <c r="E8738"/>
    </row>
    <row r="8739" spans="5:5">
      <c r="E8739"/>
    </row>
    <row r="8740" spans="5:5">
      <c r="E8740"/>
    </row>
    <row r="8741" spans="5:5">
      <c r="E8741"/>
    </row>
    <row r="8742" spans="5:5">
      <c r="E8742"/>
    </row>
    <row r="8743" spans="5:5">
      <c r="E8743"/>
    </row>
    <row r="8744" spans="5:5">
      <c r="E8744"/>
    </row>
    <row r="8745" spans="5:5">
      <c r="E8745"/>
    </row>
    <row r="8746" spans="5:5">
      <c r="E8746"/>
    </row>
    <row r="8747" spans="5:5">
      <c r="E8747"/>
    </row>
    <row r="8748" spans="5:5">
      <c r="E8748"/>
    </row>
    <row r="8749" spans="5:5">
      <c r="E8749"/>
    </row>
    <row r="8750" spans="5:5">
      <c r="E8750"/>
    </row>
    <row r="8751" spans="5:5">
      <c r="E8751"/>
    </row>
    <row r="8752" spans="5:5">
      <c r="E8752"/>
    </row>
    <row r="8753" spans="5:5">
      <c r="E8753"/>
    </row>
    <row r="8754" spans="5:5">
      <c r="E8754"/>
    </row>
    <row r="8755" spans="5:5">
      <c r="E8755"/>
    </row>
    <row r="8756" spans="5:5">
      <c r="E8756"/>
    </row>
    <row r="8757" spans="5:5">
      <c r="E8757"/>
    </row>
    <row r="8758" spans="5:5">
      <c r="E8758"/>
    </row>
    <row r="8759" spans="5:5">
      <c r="E8759"/>
    </row>
    <row r="8760" spans="5:5">
      <c r="E8760"/>
    </row>
    <row r="8761" spans="5:5">
      <c r="E8761"/>
    </row>
    <row r="8762" spans="5:5">
      <c r="E8762"/>
    </row>
    <row r="8763" spans="5:5">
      <c r="E8763"/>
    </row>
    <row r="8764" spans="5:5">
      <c r="E8764"/>
    </row>
    <row r="8765" spans="5:5">
      <c r="E8765"/>
    </row>
    <row r="8766" spans="5:5">
      <c r="E8766"/>
    </row>
    <row r="8767" spans="5:5">
      <c r="E8767"/>
    </row>
    <row r="8768" spans="5:5">
      <c r="E8768"/>
    </row>
    <row r="8769" spans="5:5">
      <c r="E8769"/>
    </row>
    <row r="8770" spans="5:5">
      <c r="E8770"/>
    </row>
    <row r="8771" spans="5:5">
      <c r="E8771"/>
    </row>
    <row r="8772" spans="5:5">
      <c r="E8772"/>
    </row>
    <row r="8773" spans="5:5">
      <c r="E8773"/>
    </row>
    <row r="8774" spans="5:5">
      <c r="E8774"/>
    </row>
    <row r="8775" spans="5:5">
      <c r="E8775"/>
    </row>
    <row r="8776" spans="5:5">
      <c r="E8776"/>
    </row>
    <row r="8777" spans="5:5">
      <c r="E8777"/>
    </row>
    <row r="8778" spans="5:5">
      <c r="E8778"/>
    </row>
    <row r="8779" spans="5:5">
      <c r="E8779"/>
    </row>
    <row r="8780" spans="5:5">
      <c r="E8780"/>
    </row>
    <row r="8781" spans="5:5">
      <c r="E8781"/>
    </row>
    <row r="8782" spans="5:5">
      <c r="E8782"/>
    </row>
    <row r="8783" spans="5:5">
      <c r="E8783"/>
    </row>
    <row r="8784" spans="5:5">
      <c r="E8784"/>
    </row>
    <row r="8785" spans="5:5">
      <c r="E8785"/>
    </row>
    <row r="8786" spans="5:5">
      <c r="E8786"/>
    </row>
    <row r="8787" spans="5:5">
      <c r="E8787"/>
    </row>
    <row r="8788" spans="5:5">
      <c r="E8788"/>
    </row>
    <row r="8789" spans="5:5">
      <c r="E8789"/>
    </row>
    <row r="8790" spans="5:5">
      <c r="E8790"/>
    </row>
    <row r="8791" spans="5:5">
      <c r="E8791"/>
    </row>
    <row r="8792" spans="5:5">
      <c r="E8792"/>
    </row>
    <row r="8793" spans="5:5">
      <c r="E8793"/>
    </row>
    <row r="8794" spans="5:5">
      <c r="E8794"/>
    </row>
    <row r="8795" spans="5:5">
      <c r="E8795"/>
    </row>
    <row r="8796" spans="5:5">
      <c r="E8796"/>
    </row>
    <row r="8797" spans="5:5">
      <c r="E8797"/>
    </row>
    <row r="8798" spans="5:5">
      <c r="E8798"/>
    </row>
    <row r="8799" spans="5:5">
      <c r="E8799"/>
    </row>
    <row r="8800" spans="5:5">
      <c r="E8800"/>
    </row>
    <row r="8801" spans="5:5">
      <c r="E8801"/>
    </row>
    <row r="8802" spans="5:5">
      <c r="E8802"/>
    </row>
    <row r="8803" spans="5:5">
      <c r="E8803"/>
    </row>
    <row r="8804" spans="5:5">
      <c r="E8804"/>
    </row>
    <row r="8805" spans="5:5">
      <c r="E8805"/>
    </row>
    <row r="8806" spans="5:5">
      <c r="E8806"/>
    </row>
    <row r="8807" spans="5:5">
      <c r="E8807"/>
    </row>
    <row r="8808" spans="5:5">
      <c r="E8808"/>
    </row>
    <row r="8809" spans="5:5">
      <c r="E8809"/>
    </row>
    <row r="8810" spans="5:5">
      <c r="E8810"/>
    </row>
    <row r="8811" spans="5:5">
      <c r="E8811"/>
    </row>
    <row r="8812" spans="5:5">
      <c r="E8812"/>
    </row>
    <row r="8813" spans="5:5">
      <c r="E8813"/>
    </row>
    <row r="8814" spans="5:5">
      <c r="E8814"/>
    </row>
    <row r="8815" spans="5:5">
      <c r="E8815"/>
    </row>
    <row r="8816" spans="5:5">
      <c r="E8816"/>
    </row>
    <row r="8817" spans="5:5">
      <c r="E8817"/>
    </row>
    <row r="8818" spans="5:5">
      <c r="E8818"/>
    </row>
    <row r="8819" spans="5:5">
      <c r="E8819"/>
    </row>
    <row r="8820" spans="5:5">
      <c r="E8820"/>
    </row>
    <row r="8821" spans="5:5">
      <c r="E8821"/>
    </row>
    <row r="8822" spans="5:5">
      <c r="E8822"/>
    </row>
    <row r="8823" spans="5:5">
      <c r="E8823"/>
    </row>
    <row r="8824" spans="5:5">
      <c r="E8824"/>
    </row>
    <row r="8825" spans="5:5">
      <c r="E8825"/>
    </row>
    <row r="8826" spans="5:5">
      <c r="E8826"/>
    </row>
    <row r="8827" spans="5:5">
      <c r="E8827"/>
    </row>
    <row r="8828" spans="5:5">
      <c r="E8828"/>
    </row>
    <row r="8829" spans="5:5">
      <c r="E8829"/>
    </row>
    <row r="8830" spans="5:5">
      <c r="E8830"/>
    </row>
    <row r="8831" spans="5:5">
      <c r="E8831"/>
    </row>
    <row r="8832" spans="5:5">
      <c r="E8832"/>
    </row>
    <row r="8833" spans="5:5">
      <c r="E8833"/>
    </row>
    <row r="8834" spans="5:5">
      <c r="E8834"/>
    </row>
    <row r="8835" spans="5:5">
      <c r="E8835"/>
    </row>
    <row r="8836" spans="5:5">
      <c r="E8836"/>
    </row>
    <row r="8837" spans="5:5">
      <c r="E8837"/>
    </row>
    <row r="8838" spans="5:5">
      <c r="E8838"/>
    </row>
    <row r="8839" spans="5:5">
      <c r="E8839"/>
    </row>
    <row r="8840" spans="5:5">
      <c r="E8840"/>
    </row>
    <row r="8841" spans="5:5">
      <c r="E8841"/>
    </row>
    <row r="8842" spans="5:5">
      <c r="E8842"/>
    </row>
    <row r="8843" spans="5:5">
      <c r="E8843"/>
    </row>
    <row r="8844" spans="5:5">
      <c r="E8844"/>
    </row>
    <row r="8845" spans="5:5">
      <c r="E8845"/>
    </row>
    <row r="8846" spans="5:5">
      <c r="E8846"/>
    </row>
    <row r="8847" spans="5:5">
      <c r="E8847"/>
    </row>
    <row r="8848" spans="5:5">
      <c r="E8848"/>
    </row>
    <row r="8849" spans="5:5">
      <c r="E8849"/>
    </row>
    <row r="8850" spans="5:5">
      <c r="E8850"/>
    </row>
    <row r="8851" spans="5:5">
      <c r="E8851"/>
    </row>
    <row r="8852" spans="5:5">
      <c r="E8852"/>
    </row>
    <row r="8853" spans="5:5">
      <c r="E8853"/>
    </row>
    <row r="8854" spans="5:5">
      <c r="E8854"/>
    </row>
    <row r="8855" spans="5:5">
      <c r="E8855"/>
    </row>
    <row r="8856" spans="5:5">
      <c r="E8856"/>
    </row>
    <row r="8857" spans="5:5">
      <c r="E8857"/>
    </row>
    <row r="8858" spans="5:5">
      <c r="E8858"/>
    </row>
    <row r="8859" spans="5:5">
      <c r="E8859"/>
    </row>
    <row r="8860" spans="5:5">
      <c r="E8860"/>
    </row>
    <row r="8861" spans="5:5">
      <c r="E8861"/>
    </row>
    <row r="8862" spans="5:5">
      <c r="E8862"/>
    </row>
    <row r="8863" spans="5:5">
      <c r="E8863"/>
    </row>
    <row r="8864" spans="5:5">
      <c r="E8864"/>
    </row>
    <row r="8865" spans="5:5">
      <c r="E8865"/>
    </row>
    <row r="8866" spans="5:5">
      <c r="E8866"/>
    </row>
    <row r="8867" spans="5:5">
      <c r="E8867"/>
    </row>
    <row r="8868" spans="5:5">
      <c r="E8868"/>
    </row>
    <row r="8869" spans="5:5">
      <c r="E8869"/>
    </row>
    <row r="8870" spans="5:5">
      <c r="E8870"/>
    </row>
    <row r="8871" spans="5:5">
      <c r="E8871"/>
    </row>
    <row r="8872" spans="5:5">
      <c r="E8872"/>
    </row>
    <row r="8873" spans="5:5">
      <c r="E8873"/>
    </row>
    <row r="8874" spans="5:5">
      <c r="E8874"/>
    </row>
    <row r="8875" spans="5:5">
      <c r="E8875"/>
    </row>
    <row r="8876" spans="5:5">
      <c r="E8876"/>
    </row>
    <row r="8877" spans="5:5">
      <c r="E8877"/>
    </row>
    <row r="8878" spans="5:5">
      <c r="E8878"/>
    </row>
    <row r="8879" spans="5:5">
      <c r="E8879"/>
    </row>
    <row r="8880" spans="5:5">
      <c r="E8880"/>
    </row>
    <row r="8881" spans="5:5">
      <c r="E8881"/>
    </row>
    <row r="8882" spans="5:5">
      <c r="E8882"/>
    </row>
    <row r="8883" spans="5:5">
      <c r="E8883"/>
    </row>
    <row r="8884" spans="5:5">
      <c r="E8884"/>
    </row>
    <row r="8885" spans="5:5">
      <c r="E8885"/>
    </row>
    <row r="8886" spans="5:5">
      <c r="E8886"/>
    </row>
    <row r="8887" spans="5:5">
      <c r="E8887"/>
    </row>
    <row r="8888" spans="5:5">
      <c r="E8888"/>
    </row>
    <row r="8889" spans="5:5">
      <c r="E8889"/>
    </row>
    <row r="8890" spans="5:5">
      <c r="E8890"/>
    </row>
    <row r="8891" spans="5:5">
      <c r="E8891"/>
    </row>
    <row r="8892" spans="5:5">
      <c r="E8892"/>
    </row>
    <row r="8893" spans="5:5">
      <c r="E8893"/>
    </row>
    <row r="8894" spans="5:5">
      <c r="E8894"/>
    </row>
    <row r="8895" spans="5:5">
      <c r="E8895"/>
    </row>
    <row r="8896" spans="5:5">
      <c r="E8896"/>
    </row>
    <row r="8897" spans="5:5">
      <c r="E8897"/>
    </row>
    <row r="8898" spans="5:5">
      <c r="E8898"/>
    </row>
    <row r="8899" spans="5:5">
      <c r="E8899"/>
    </row>
    <row r="8900" spans="5:5">
      <c r="E8900"/>
    </row>
    <row r="8901" spans="5:5">
      <c r="E8901"/>
    </row>
    <row r="8902" spans="5:5">
      <c r="E8902"/>
    </row>
    <row r="8903" spans="5:5">
      <c r="E8903"/>
    </row>
    <row r="8904" spans="5:5">
      <c r="E8904"/>
    </row>
    <row r="8905" spans="5:5">
      <c r="E8905"/>
    </row>
    <row r="8906" spans="5:5">
      <c r="E8906"/>
    </row>
    <row r="8907" spans="5:5">
      <c r="E8907"/>
    </row>
    <row r="8908" spans="5:5">
      <c r="E8908"/>
    </row>
    <row r="8909" spans="5:5">
      <c r="E8909"/>
    </row>
    <row r="8910" spans="5:5">
      <c r="E8910"/>
    </row>
    <row r="8911" spans="5:5">
      <c r="E8911"/>
    </row>
    <row r="8912" spans="5:5">
      <c r="E8912"/>
    </row>
    <row r="8913" spans="5:5">
      <c r="E8913"/>
    </row>
    <row r="8914" spans="5:5">
      <c r="E8914"/>
    </row>
    <row r="8915" spans="5:5">
      <c r="E8915"/>
    </row>
    <row r="8916" spans="5:5">
      <c r="E8916"/>
    </row>
    <row r="8917" spans="5:5">
      <c r="E8917"/>
    </row>
    <row r="8918" spans="5:5">
      <c r="E8918"/>
    </row>
    <row r="8919" spans="5:5">
      <c r="E8919"/>
    </row>
    <row r="8920" spans="5:5">
      <c r="E8920"/>
    </row>
    <row r="8921" spans="5:5">
      <c r="E8921"/>
    </row>
    <row r="8922" spans="5:5">
      <c r="E8922"/>
    </row>
    <row r="8923" spans="5:5">
      <c r="E8923"/>
    </row>
    <row r="8924" spans="5:5">
      <c r="E8924"/>
    </row>
    <row r="8925" spans="5:5">
      <c r="E8925"/>
    </row>
    <row r="8926" spans="5:5">
      <c r="E8926"/>
    </row>
    <row r="8927" spans="5:5">
      <c r="E8927"/>
    </row>
    <row r="8928" spans="5:5">
      <c r="E8928"/>
    </row>
    <row r="8929" spans="5:5">
      <c r="E8929"/>
    </row>
    <row r="8930" spans="5:5">
      <c r="E8930"/>
    </row>
    <row r="8931" spans="5:5">
      <c r="E8931"/>
    </row>
    <row r="8932" spans="5:5">
      <c r="E8932"/>
    </row>
    <row r="8933" spans="5:5">
      <c r="E8933"/>
    </row>
    <row r="8934" spans="5:5">
      <c r="E8934"/>
    </row>
    <row r="8935" spans="5:5">
      <c r="E8935"/>
    </row>
    <row r="8936" spans="5:5">
      <c r="E8936"/>
    </row>
    <row r="8937" spans="5:5">
      <c r="E8937"/>
    </row>
    <row r="8938" spans="5:5">
      <c r="E8938"/>
    </row>
    <row r="8939" spans="5:5">
      <c r="E8939"/>
    </row>
    <row r="8940" spans="5:5">
      <c r="E8940"/>
    </row>
    <row r="8941" spans="5:5">
      <c r="E8941"/>
    </row>
    <row r="8942" spans="5:5">
      <c r="E8942"/>
    </row>
    <row r="8943" spans="5:5">
      <c r="E8943"/>
    </row>
    <row r="8944" spans="5:5">
      <c r="E8944"/>
    </row>
    <row r="8945" spans="5:5">
      <c r="E8945"/>
    </row>
    <row r="8946" spans="5:5">
      <c r="E8946"/>
    </row>
    <row r="8947" spans="5:5">
      <c r="E8947"/>
    </row>
    <row r="8948" spans="5:5">
      <c r="E8948"/>
    </row>
    <row r="8949" spans="5:5">
      <c r="E8949"/>
    </row>
    <row r="8950" spans="5:5">
      <c r="E8950"/>
    </row>
    <row r="8951" spans="5:5">
      <c r="E8951"/>
    </row>
    <row r="8952" spans="5:5">
      <c r="E8952"/>
    </row>
    <row r="8953" spans="5:5">
      <c r="E8953"/>
    </row>
    <row r="8954" spans="5:5">
      <c r="E8954"/>
    </row>
    <row r="8955" spans="5:5">
      <c r="E8955"/>
    </row>
    <row r="8956" spans="5:5">
      <c r="E8956"/>
    </row>
    <row r="8957" spans="5:5">
      <c r="E8957"/>
    </row>
    <row r="8958" spans="5:5">
      <c r="E8958"/>
    </row>
    <row r="8959" spans="5:5">
      <c r="E8959"/>
    </row>
    <row r="8960" spans="5:5">
      <c r="E8960"/>
    </row>
    <row r="8961" spans="5:5">
      <c r="E8961"/>
    </row>
    <row r="8962" spans="5:5">
      <c r="E8962"/>
    </row>
    <row r="8963" spans="5:5">
      <c r="E8963"/>
    </row>
    <row r="8964" spans="5:5">
      <c r="E8964"/>
    </row>
    <row r="8965" spans="5:5">
      <c r="E8965"/>
    </row>
    <row r="8966" spans="5:5">
      <c r="E8966"/>
    </row>
    <row r="8967" spans="5:5">
      <c r="E8967"/>
    </row>
    <row r="8968" spans="5:5">
      <c r="E8968"/>
    </row>
    <row r="8969" spans="5:5">
      <c r="E8969"/>
    </row>
    <row r="8970" spans="5:5">
      <c r="E8970"/>
    </row>
    <row r="8971" spans="5:5">
      <c r="E8971"/>
    </row>
    <row r="8972" spans="5:5">
      <c r="E8972"/>
    </row>
    <row r="8973" spans="5:5">
      <c r="E8973"/>
    </row>
    <row r="8974" spans="5:5">
      <c r="E8974"/>
    </row>
    <row r="8975" spans="5:5">
      <c r="E8975"/>
    </row>
    <row r="8976" spans="5:5">
      <c r="E8976"/>
    </row>
    <row r="8977" spans="5:5">
      <c r="E8977"/>
    </row>
    <row r="8978" spans="5:5">
      <c r="E8978"/>
    </row>
    <row r="8979" spans="5:5">
      <c r="E8979"/>
    </row>
    <row r="8980" spans="5:5">
      <c r="E8980"/>
    </row>
    <row r="8981" spans="5:5">
      <c r="E8981"/>
    </row>
    <row r="8982" spans="5:5">
      <c r="E8982"/>
    </row>
    <row r="8983" spans="5:5">
      <c r="E8983"/>
    </row>
    <row r="8984" spans="5:5">
      <c r="E8984"/>
    </row>
    <row r="8985" spans="5:5">
      <c r="E8985"/>
    </row>
    <row r="8986" spans="5:5">
      <c r="E8986"/>
    </row>
    <row r="8987" spans="5:5">
      <c r="E8987"/>
    </row>
    <row r="8988" spans="5:5">
      <c r="E8988"/>
    </row>
    <row r="8989" spans="5:5">
      <c r="E8989"/>
    </row>
    <row r="8990" spans="5:5">
      <c r="E8990"/>
    </row>
    <row r="8991" spans="5:5">
      <c r="E8991"/>
    </row>
    <row r="8992" spans="5:5">
      <c r="E8992"/>
    </row>
    <row r="8993" spans="5:5">
      <c r="E8993"/>
    </row>
    <row r="8994" spans="5:5">
      <c r="E8994"/>
    </row>
    <row r="8995" spans="5:5">
      <c r="E8995"/>
    </row>
    <row r="8996" spans="5:5">
      <c r="E8996"/>
    </row>
    <row r="8997" spans="5:5">
      <c r="E8997"/>
    </row>
    <row r="8998" spans="5:5">
      <c r="E8998"/>
    </row>
    <row r="8999" spans="5:5">
      <c r="E8999"/>
    </row>
    <row r="9000" spans="5:5">
      <c r="E9000"/>
    </row>
    <row r="9001" spans="5:5">
      <c r="E9001"/>
    </row>
    <row r="9002" spans="5:5">
      <c r="E9002"/>
    </row>
    <row r="9003" spans="5:5">
      <c r="E9003"/>
    </row>
    <row r="9004" spans="5:5">
      <c r="E9004"/>
    </row>
    <row r="9005" spans="5:5">
      <c r="E9005"/>
    </row>
    <row r="9006" spans="5:5">
      <c r="E9006"/>
    </row>
    <row r="9007" spans="5:5">
      <c r="E9007"/>
    </row>
    <row r="9008" spans="5:5">
      <c r="E9008"/>
    </row>
    <row r="9009" spans="5:5">
      <c r="E9009"/>
    </row>
    <row r="9010" spans="5:5">
      <c r="E9010"/>
    </row>
    <row r="9011" spans="5:5">
      <c r="E9011"/>
    </row>
    <row r="9012" spans="5:5">
      <c r="E9012"/>
    </row>
    <row r="9013" spans="5:5">
      <c r="E9013"/>
    </row>
    <row r="9014" spans="5:5">
      <c r="E9014"/>
    </row>
    <row r="9015" spans="5:5">
      <c r="E9015"/>
    </row>
    <row r="9016" spans="5:5">
      <c r="E9016"/>
    </row>
    <row r="9017" spans="5:5">
      <c r="E9017"/>
    </row>
    <row r="9018" spans="5:5">
      <c r="E9018"/>
    </row>
    <row r="9019" spans="5:5">
      <c r="E9019"/>
    </row>
    <row r="9020" spans="5:5">
      <c r="E9020"/>
    </row>
    <row r="9021" spans="5:5">
      <c r="E9021"/>
    </row>
    <row r="9022" spans="5:5">
      <c r="E9022"/>
    </row>
    <row r="9023" spans="5:5">
      <c r="E9023"/>
    </row>
    <row r="9024" spans="5:5">
      <c r="E9024"/>
    </row>
    <row r="9025" spans="5:5">
      <c r="E9025"/>
    </row>
    <row r="9026" spans="5:5">
      <c r="E9026"/>
    </row>
    <row r="9027" spans="5:5">
      <c r="E9027"/>
    </row>
    <row r="9028" spans="5:5">
      <c r="E9028"/>
    </row>
    <row r="9029" spans="5:5">
      <c r="E9029"/>
    </row>
    <row r="9030" spans="5:5">
      <c r="E9030"/>
    </row>
    <row r="9031" spans="5:5">
      <c r="E9031"/>
    </row>
    <row r="9032" spans="5:5">
      <c r="E9032"/>
    </row>
    <row r="9033" spans="5:5">
      <c r="E9033"/>
    </row>
    <row r="9034" spans="5:5">
      <c r="E9034"/>
    </row>
    <row r="9035" spans="5:5">
      <c r="E9035"/>
    </row>
    <row r="9036" spans="5:5">
      <c r="E9036"/>
    </row>
    <row r="9037" spans="5:5">
      <c r="E9037"/>
    </row>
    <row r="9038" spans="5:5">
      <c r="E9038"/>
    </row>
    <row r="9039" spans="5:5">
      <c r="E9039"/>
    </row>
    <row r="9040" spans="5:5">
      <c r="E9040"/>
    </row>
    <row r="9041" spans="5:5">
      <c r="E9041"/>
    </row>
    <row r="9042" spans="5:5">
      <c r="E9042"/>
    </row>
    <row r="9043" spans="5:5">
      <c r="E9043"/>
    </row>
    <row r="9044" spans="5:5">
      <c r="E9044"/>
    </row>
    <row r="9045" spans="5:5">
      <c r="E9045"/>
    </row>
    <row r="9046" spans="5:5">
      <c r="E9046"/>
    </row>
    <row r="9047" spans="5:5">
      <c r="E9047"/>
    </row>
    <row r="9048" spans="5:5">
      <c r="E9048"/>
    </row>
    <row r="9049" spans="5:5">
      <c r="E9049"/>
    </row>
    <row r="9050" spans="5:5">
      <c r="E9050"/>
    </row>
    <row r="9051" spans="5:5">
      <c r="E9051"/>
    </row>
    <row r="9052" spans="5:5">
      <c r="E9052"/>
    </row>
    <row r="9053" spans="5:5">
      <c r="E9053"/>
    </row>
    <row r="9054" spans="5:5">
      <c r="E9054"/>
    </row>
    <row r="9055" spans="5:5">
      <c r="E9055"/>
    </row>
    <row r="9056" spans="5:5">
      <c r="E9056"/>
    </row>
    <row r="9057" spans="5:5">
      <c r="E9057"/>
    </row>
    <row r="9058" spans="5:5">
      <c r="E9058"/>
    </row>
    <row r="9059" spans="5:5">
      <c r="E9059"/>
    </row>
    <row r="9060" spans="5:5">
      <c r="E9060"/>
    </row>
    <row r="9061" spans="5:5">
      <c r="E9061"/>
    </row>
    <row r="9062" spans="5:5">
      <c r="E9062"/>
    </row>
    <row r="9063" spans="5:5">
      <c r="E9063"/>
    </row>
    <row r="9064" spans="5:5">
      <c r="E9064"/>
    </row>
    <row r="9065" spans="5:5">
      <c r="E9065"/>
    </row>
    <row r="9066" spans="5:5">
      <c r="E9066"/>
    </row>
    <row r="9067" spans="5:5">
      <c r="E9067"/>
    </row>
    <row r="9068" spans="5:5">
      <c r="E9068"/>
    </row>
    <row r="9069" spans="5:5">
      <c r="E9069"/>
    </row>
    <row r="9070" spans="5:5">
      <c r="E9070"/>
    </row>
    <row r="9071" spans="5:5">
      <c r="E9071"/>
    </row>
    <row r="9072" spans="5:5">
      <c r="E9072"/>
    </row>
    <row r="9073" spans="5:5">
      <c r="E9073"/>
    </row>
    <row r="9074" spans="5:5">
      <c r="E9074"/>
    </row>
    <row r="9075" spans="5:5">
      <c r="E9075"/>
    </row>
    <row r="9076" spans="5:5">
      <c r="E9076"/>
    </row>
    <row r="9077" spans="5:5">
      <c r="E9077"/>
    </row>
    <row r="9078" spans="5:5">
      <c r="E9078"/>
    </row>
    <row r="9079" spans="5:5">
      <c r="E9079"/>
    </row>
    <row r="9080" spans="5:5">
      <c r="E9080"/>
    </row>
    <row r="9081" spans="5:5">
      <c r="E9081"/>
    </row>
    <row r="9082" spans="5:5">
      <c r="E9082"/>
    </row>
    <row r="9083" spans="5:5">
      <c r="E9083"/>
    </row>
    <row r="9084" spans="5:5">
      <c r="E9084"/>
    </row>
    <row r="9085" spans="5:5">
      <c r="E9085"/>
    </row>
    <row r="9086" spans="5:5">
      <c r="E9086"/>
    </row>
    <row r="9087" spans="5:5">
      <c r="E9087"/>
    </row>
    <row r="9088" spans="5:5">
      <c r="E9088"/>
    </row>
    <row r="9089" spans="5:5">
      <c r="E9089"/>
    </row>
    <row r="9090" spans="5:5">
      <c r="E9090"/>
    </row>
    <row r="9091" spans="5:5">
      <c r="E9091"/>
    </row>
    <row r="9092" spans="5:5">
      <c r="E9092"/>
    </row>
    <row r="9093" spans="5:5">
      <c r="E9093"/>
    </row>
    <row r="9094" spans="5:5">
      <c r="E9094"/>
    </row>
    <row r="9095" spans="5:5">
      <c r="E9095"/>
    </row>
    <row r="9096" spans="5:5">
      <c r="E9096"/>
    </row>
    <row r="9097" spans="5:5">
      <c r="E9097"/>
    </row>
    <row r="9098" spans="5:5">
      <c r="E9098"/>
    </row>
    <row r="9099" spans="5:5">
      <c r="E9099"/>
    </row>
    <row r="9100" spans="5:5">
      <c r="E9100"/>
    </row>
    <row r="9101" spans="5:5">
      <c r="E9101"/>
    </row>
    <row r="9102" spans="5:5">
      <c r="E9102"/>
    </row>
    <row r="9103" spans="5:5">
      <c r="E9103"/>
    </row>
    <row r="9104" spans="5:5">
      <c r="E9104"/>
    </row>
    <row r="9105" spans="5:5">
      <c r="E9105"/>
    </row>
    <row r="9106" spans="5:5">
      <c r="E9106"/>
    </row>
    <row r="9107" spans="5:5">
      <c r="E9107"/>
    </row>
    <row r="9108" spans="5:5">
      <c r="E9108"/>
    </row>
    <row r="9109" spans="5:5">
      <c r="E9109"/>
    </row>
    <row r="9110" spans="5:5">
      <c r="E9110"/>
    </row>
    <row r="9111" spans="5:5">
      <c r="E9111"/>
    </row>
    <row r="9112" spans="5:5">
      <c r="E9112"/>
    </row>
    <row r="9113" spans="5:5">
      <c r="E9113"/>
    </row>
    <row r="9114" spans="5:5">
      <c r="E9114"/>
    </row>
    <row r="9115" spans="5:5">
      <c r="E9115"/>
    </row>
    <row r="9116" spans="5:5">
      <c r="E9116"/>
    </row>
    <row r="9117" spans="5:5">
      <c r="E9117"/>
    </row>
    <row r="9118" spans="5:5">
      <c r="E9118"/>
    </row>
    <row r="9119" spans="5:5">
      <c r="E9119"/>
    </row>
    <row r="9120" spans="5:5">
      <c r="E9120"/>
    </row>
    <row r="9121" spans="5:5">
      <c r="E9121"/>
    </row>
    <row r="9122" spans="5:5">
      <c r="E9122"/>
    </row>
    <row r="9123" spans="5:5">
      <c r="E9123"/>
    </row>
    <row r="9124" spans="5:5">
      <c r="E9124"/>
    </row>
    <row r="9125" spans="5:5">
      <c r="E9125"/>
    </row>
    <row r="9126" spans="5:5">
      <c r="E9126"/>
    </row>
    <row r="9127" spans="5:5">
      <c r="E9127"/>
    </row>
    <row r="9128" spans="5:5">
      <c r="E9128"/>
    </row>
    <row r="9129" spans="5:5">
      <c r="E9129"/>
    </row>
    <row r="9130" spans="5:5">
      <c r="E9130"/>
    </row>
    <row r="9131" spans="5:5">
      <c r="E9131"/>
    </row>
    <row r="9132" spans="5:5">
      <c r="E9132"/>
    </row>
    <row r="9133" spans="5:5">
      <c r="E9133"/>
    </row>
    <row r="9134" spans="5:5">
      <c r="E9134"/>
    </row>
    <row r="9135" spans="5:5">
      <c r="E9135"/>
    </row>
    <row r="9136" spans="5:5">
      <c r="E9136"/>
    </row>
    <row r="9137" spans="5:5">
      <c r="E9137"/>
    </row>
    <row r="9138" spans="5:5">
      <c r="E9138"/>
    </row>
    <row r="9139" spans="5:5">
      <c r="E9139"/>
    </row>
    <row r="9140" spans="5:5">
      <c r="E9140"/>
    </row>
    <row r="9141" spans="5:5">
      <c r="E9141"/>
    </row>
    <row r="9142" spans="5:5">
      <c r="E9142"/>
    </row>
    <row r="9143" spans="5:5">
      <c r="E9143"/>
    </row>
    <row r="9144" spans="5:5">
      <c r="E9144"/>
    </row>
    <row r="9145" spans="5:5">
      <c r="E9145"/>
    </row>
    <row r="9146" spans="5:5">
      <c r="E9146"/>
    </row>
    <row r="9147" spans="5:5">
      <c r="E9147"/>
    </row>
    <row r="9148" spans="5:5">
      <c r="E9148"/>
    </row>
    <row r="9149" spans="5:5">
      <c r="E9149"/>
    </row>
    <row r="9150" spans="5:5">
      <c r="E9150"/>
    </row>
    <row r="9151" spans="5:5">
      <c r="E9151"/>
    </row>
    <row r="9152" spans="5:5">
      <c r="E9152"/>
    </row>
    <row r="9153" spans="5:5">
      <c r="E9153"/>
    </row>
    <row r="9154" spans="5:5">
      <c r="E9154"/>
    </row>
    <row r="9155" spans="5:5">
      <c r="E9155"/>
    </row>
    <row r="9156" spans="5:5">
      <c r="E9156"/>
    </row>
    <row r="9157" spans="5:5">
      <c r="E9157"/>
    </row>
    <row r="9158" spans="5:5">
      <c r="E9158"/>
    </row>
    <row r="9159" spans="5:5">
      <c r="E9159"/>
    </row>
    <row r="9160" spans="5:5">
      <c r="E9160"/>
    </row>
    <row r="9161" spans="5:5">
      <c r="E9161"/>
    </row>
    <row r="9162" spans="5:5">
      <c r="E9162"/>
    </row>
    <row r="9163" spans="5:5">
      <c r="E9163"/>
    </row>
    <row r="9164" spans="5:5">
      <c r="E9164"/>
    </row>
    <row r="9165" spans="5:5">
      <c r="E9165"/>
    </row>
    <row r="9166" spans="5:5">
      <c r="E9166"/>
    </row>
    <row r="9167" spans="5:5">
      <c r="E9167"/>
    </row>
    <row r="9168" spans="5:5">
      <c r="E9168"/>
    </row>
    <row r="9169" spans="5:5">
      <c r="E9169"/>
    </row>
    <row r="9170" spans="5:5">
      <c r="E9170"/>
    </row>
    <row r="9171" spans="5:5">
      <c r="E9171"/>
    </row>
    <row r="9172" spans="5:5">
      <c r="E9172"/>
    </row>
    <row r="9173" spans="5:5">
      <c r="E9173"/>
    </row>
    <row r="9174" spans="5:5">
      <c r="E9174"/>
    </row>
    <row r="9175" spans="5:5">
      <c r="E9175"/>
    </row>
    <row r="9176" spans="5:5">
      <c r="E9176"/>
    </row>
    <row r="9177" spans="5:5">
      <c r="E9177"/>
    </row>
    <row r="9178" spans="5:5">
      <c r="E9178"/>
    </row>
    <row r="9179" spans="5:5">
      <c r="E9179"/>
    </row>
    <row r="9180" spans="5:5">
      <c r="E9180"/>
    </row>
    <row r="9181" spans="5:5">
      <c r="E9181"/>
    </row>
    <row r="9182" spans="5:5">
      <c r="E9182"/>
    </row>
    <row r="9183" spans="5:5">
      <c r="E9183"/>
    </row>
    <row r="9184" spans="5:5">
      <c r="E9184"/>
    </row>
    <row r="9185" spans="5:5">
      <c r="E9185"/>
    </row>
    <row r="9186" spans="5:5">
      <c r="E9186"/>
    </row>
    <row r="9187" spans="5:5">
      <c r="E9187"/>
    </row>
    <row r="9188" spans="5:5">
      <c r="E9188"/>
    </row>
    <row r="9189" spans="5:5">
      <c r="E9189"/>
    </row>
    <row r="9190" spans="5:5">
      <c r="E9190"/>
    </row>
    <row r="9191" spans="5:5">
      <c r="E9191"/>
    </row>
    <row r="9192" spans="5:5">
      <c r="E9192"/>
    </row>
    <row r="9193" spans="5:5">
      <c r="E9193"/>
    </row>
    <row r="9194" spans="5:5">
      <c r="E9194"/>
    </row>
    <row r="9195" spans="5:5">
      <c r="E9195"/>
    </row>
    <row r="9196" spans="5:5">
      <c r="E9196"/>
    </row>
    <row r="9197" spans="5:5">
      <c r="E9197"/>
    </row>
    <row r="9198" spans="5:5">
      <c r="E9198"/>
    </row>
    <row r="9199" spans="5:5">
      <c r="E9199"/>
    </row>
    <row r="9200" spans="5:5">
      <c r="E9200"/>
    </row>
    <row r="9201" spans="5:5">
      <c r="E9201"/>
    </row>
    <row r="9202" spans="5:5">
      <c r="E9202"/>
    </row>
    <row r="9203" spans="5:5">
      <c r="E9203"/>
    </row>
    <row r="9204" spans="5:5">
      <c r="E9204"/>
    </row>
    <row r="9205" spans="5:5">
      <c r="E9205"/>
    </row>
    <row r="9206" spans="5:5">
      <c r="E9206"/>
    </row>
    <row r="9207" spans="5:5">
      <c r="E9207"/>
    </row>
    <row r="9208" spans="5:5">
      <c r="E9208"/>
    </row>
    <row r="9209" spans="5:5">
      <c r="E9209"/>
    </row>
    <row r="9210" spans="5:5">
      <c r="E9210"/>
    </row>
    <row r="9211" spans="5:5">
      <c r="E9211"/>
    </row>
    <row r="9212" spans="5:5">
      <c r="E9212"/>
    </row>
    <row r="9213" spans="5:5">
      <c r="E9213"/>
    </row>
    <row r="9214" spans="5:5">
      <c r="E9214"/>
    </row>
    <row r="9215" spans="5:5">
      <c r="E9215"/>
    </row>
    <row r="9216" spans="5:5">
      <c r="E9216"/>
    </row>
    <row r="9217" spans="5:5">
      <c r="E9217"/>
    </row>
    <row r="9218" spans="5:5">
      <c r="E9218"/>
    </row>
    <row r="9219" spans="5:5">
      <c r="E9219"/>
    </row>
    <row r="9220" spans="5:5">
      <c r="E9220"/>
    </row>
    <row r="9221" spans="5:5">
      <c r="E9221"/>
    </row>
    <row r="9222" spans="5:5">
      <c r="E9222"/>
    </row>
    <row r="9223" spans="5:5">
      <c r="E9223"/>
    </row>
    <row r="9224" spans="5:5">
      <c r="E9224"/>
    </row>
    <row r="9225" spans="5:5">
      <c r="E9225"/>
    </row>
    <row r="9226" spans="5:5">
      <c r="E9226"/>
    </row>
    <row r="9227" spans="5:5">
      <c r="E9227"/>
    </row>
    <row r="9228" spans="5:5">
      <c r="E9228"/>
    </row>
    <row r="9229" spans="5:5">
      <c r="E9229"/>
    </row>
    <row r="9230" spans="5:5">
      <c r="E9230"/>
    </row>
    <row r="9231" spans="5:5">
      <c r="E9231"/>
    </row>
    <row r="9232" spans="5:5">
      <c r="E9232"/>
    </row>
    <row r="9233" spans="5:5">
      <c r="E9233"/>
    </row>
    <row r="9234" spans="5:5">
      <c r="E9234"/>
    </row>
    <row r="9235" spans="5:5">
      <c r="E9235"/>
    </row>
    <row r="9236" spans="5:5">
      <c r="E9236"/>
    </row>
    <row r="9237" spans="5:5">
      <c r="E9237"/>
    </row>
    <row r="9238" spans="5:5">
      <c r="E9238"/>
    </row>
    <row r="9239" spans="5:5">
      <c r="E9239"/>
    </row>
    <row r="9240" spans="5:5">
      <c r="E9240"/>
    </row>
    <row r="9241" spans="5:5">
      <c r="E9241"/>
    </row>
    <row r="9242" spans="5:5">
      <c r="E9242"/>
    </row>
    <row r="9243" spans="5:5">
      <c r="E9243"/>
    </row>
    <row r="9244" spans="5:5">
      <c r="E9244"/>
    </row>
    <row r="9245" spans="5:5">
      <c r="E9245"/>
    </row>
    <row r="9246" spans="5:5">
      <c r="E9246"/>
    </row>
    <row r="9247" spans="5:5">
      <c r="E9247"/>
    </row>
    <row r="9248" spans="5:5">
      <c r="E9248"/>
    </row>
    <row r="9249" spans="5:5">
      <c r="E9249"/>
    </row>
    <row r="9250" spans="5:5">
      <c r="E9250"/>
    </row>
    <row r="9251" spans="5:5">
      <c r="E9251"/>
    </row>
    <row r="9252" spans="5:5">
      <c r="E9252"/>
    </row>
    <row r="9253" spans="5:5">
      <c r="E9253"/>
    </row>
    <row r="9254" spans="5:5">
      <c r="E9254"/>
    </row>
    <row r="9255" spans="5:5">
      <c r="E9255"/>
    </row>
    <row r="9256" spans="5:5">
      <c r="E9256"/>
    </row>
    <row r="9257" spans="5:5">
      <c r="E9257"/>
    </row>
    <row r="9258" spans="5:5">
      <c r="E9258"/>
    </row>
    <row r="9259" spans="5:5">
      <c r="E9259"/>
    </row>
    <row r="9260" spans="5:5">
      <c r="E9260"/>
    </row>
    <row r="9261" spans="5:5">
      <c r="E9261"/>
    </row>
    <row r="9262" spans="5:5">
      <c r="E9262"/>
    </row>
    <row r="9263" spans="5:5">
      <c r="E9263"/>
    </row>
    <row r="9264" spans="5:5">
      <c r="E9264"/>
    </row>
    <row r="9265" spans="5:5">
      <c r="E9265"/>
    </row>
    <row r="9266" spans="5:5">
      <c r="E9266"/>
    </row>
    <row r="9267" spans="5:5">
      <c r="E9267"/>
    </row>
    <row r="9268" spans="5:5">
      <c r="E9268"/>
    </row>
    <row r="9269" spans="5:5">
      <c r="E9269"/>
    </row>
    <row r="9270" spans="5:5">
      <c r="E9270"/>
    </row>
    <row r="9271" spans="5:5">
      <c r="E9271"/>
    </row>
    <row r="9272" spans="5:5">
      <c r="E9272"/>
    </row>
    <row r="9273" spans="5:5">
      <c r="E9273"/>
    </row>
    <row r="9274" spans="5:5">
      <c r="E9274"/>
    </row>
    <row r="9275" spans="5:5">
      <c r="E9275"/>
    </row>
    <row r="9276" spans="5:5">
      <c r="E9276"/>
    </row>
    <row r="9277" spans="5:5">
      <c r="E9277"/>
    </row>
    <row r="9278" spans="5:5">
      <c r="E9278"/>
    </row>
    <row r="9279" spans="5:5">
      <c r="E9279"/>
    </row>
    <row r="9280" spans="5:5">
      <c r="E9280"/>
    </row>
    <row r="9281" spans="5:5">
      <c r="E9281"/>
    </row>
    <row r="9282" spans="5:5">
      <c r="E9282"/>
    </row>
    <row r="9283" spans="5:5">
      <c r="E9283"/>
    </row>
    <row r="9284" spans="5:5">
      <c r="E9284"/>
    </row>
    <row r="9285" spans="5:5">
      <c r="E9285"/>
    </row>
    <row r="9286" spans="5:5">
      <c r="E9286"/>
    </row>
    <row r="9287" spans="5:5">
      <c r="E9287"/>
    </row>
    <row r="9288" spans="5:5">
      <c r="E9288"/>
    </row>
    <row r="9289" spans="5:5">
      <c r="E9289"/>
    </row>
    <row r="9290" spans="5:5">
      <c r="E9290"/>
    </row>
    <row r="9291" spans="5:5">
      <c r="E9291"/>
    </row>
    <row r="9292" spans="5:5">
      <c r="E9292"/>
    </row>
    <row r="9293" spans="5:5">
      <c r="E9293"/>
    </row>
    <row r="9294" spans="5:5">
      <c r="E9294"/>
    </row>
    <row r="9295" spans="5:5">
      <c r="E9295"/>
    </row>
    <row r="9296" spans="5:5">
      <c r="E9296"/>
    </row>
    <row r="9297" spans="5:5">
      <c r="E9297"/>
    </row>
    <row r="9298" spans="5:5">
      <c r="E9298"/>
    </row>
    <row r="9299" spans="5:5">
      <c r="E9299"/>
    </row>
    <row r="9300" spans="5:5">
      <c r="E9300"/>
    </row>
    <row r="9301" spans="5:5">
      <c r="E9301"/>
    </row>
    <row r="9302" spans="5:5">
      <c r="E9302"/>
    </row>
    <row r="9303" spans="5:5">
      <c r="E9303"/>
    </row>
    <row r="9304" spans="5:5">
      <c r="E9304"/>
    </row>
    <row r="9305" spans="5:5">
      <c r="E9305"/>
    </row>
    <row r="9306" spans="5:5">
      <c r="E9306"/>
    </row>
    <row r="9307" spans="5:5">
      <c r="E9307"/>
    </row>
    <row r="9308" spans="5:5">
      <c r="E9308"/>
    </row>
    <row r="9309" spans="5:5">
      <c r="E9309"/>
    </row>
    <row r="9310" spans="5:5">
      <c r="E9310"/>
    </row>
    <row r="9311" spans="5:5">
      <c r="E9311"/>
    </row>
    <row r="9312" spans="5:5">
      <c r="E9312"/>
    </row>
    <row r="9313" spans="5:5">
      <c r="E9313"/>
    </row>
    <row r="9314" spans="5:5">
      <c r="E9314"/>
    </row>
    <row r="9315" spans="5:5">
      <c r="E9315"/>
    </row>
    <row r="9316" spans="5:5">
      <c r="E9316"/>
    </row>
    <row r="9317" spans="5:5">
      <c r="E9317"/>
    </row>
    <row r="9318" spans="5:5">
      <c r="E9318"/>
    </row>
    <row r="9319" spans="5:5">
      <c r="E9319"/>
    </row>
    <row r="9320" spans="5:5">
      <c r="E9320"/>
    </row>
    <row r="9321" spans="5:5">
      <c r="E9321"/>
    </row>
    <row r="9322" spans="5:5">
      <c r="E9322"/>
    </row>
    <row r="9323" spans="5:5">
      <c r="E9323"/>
    </row>
    <row r="9324" spans="5:5">
      <c r="E9324"/>
    </row>
    <row r="9325" spans="5:5">
      <c r="E9325"/>
    </row>
    <row r="9326" spans="5:5">
      <c r="E9326"/>
    </row>
    <row r="9327" spans="5:5">
      <c r="E9327"/>
    </row>
    <row r="9328" spans="5:5">
      <c r="E9328"/>
    </row>
    <row r="9329" spans="5:5">
      <c r="E9329"/>
    </row>
    <row r="9330" spans="5:5">
      <c r="E9330"/>
    </row>
    <row r="9331" spans="5:5">
      <c r="E9331"/>
    </row>
    <row r="9332" spans="5:5">
      <c r="E9332"/>
    </row>
    <row r="9333" spans="5:5">
      <c r="E9333"/>
    </row>
    <row r="9334" spans="5:5">
      <c r="E9334"/>
    </row>
    <row r="9335" spans="5:5">
      <c r="E9335"/>
    </row>
    <row r="9336" spans="5:5">
      <c r="E9336"/>
    </row>
    <row r="9337" spans="5:5">
      <c r="E9337"/>
    </row>
    <row r="9338" spans="5:5">
      <c r="E9338"/>
    </row>
    <row r="9339" spans="5:5">
      <c r="E9339"/>
    </row>
    <row r="9340" spans="5:5">
      <c r="E9340"/>
    </row>
    <row r="9341" spans="5:5">
      <c r="E9341"/>
    </row>
    <row r="9342" spans="5:5">
      <c r="E9342"/>
    </row>
    <row r="9343" spans="5:5">
      <c r="E9343"/>
    </row>
    <row r="9344" spans="5:5">
      <c r="E9344"/>
    </row>
    <row r="9345" spans="5:5">
      <c r="E9345"/>
    </row>
    <row r="9346" spans="5:5">
      <c r="E9346"/>
    </row>
    <row r="9347" spans="5:5">
      <c r="E9347"/>
    </row>
    <row r="9348" spans="5:5">
      <c r="E9348"/>
    </row>
    <row r="9349" spans="5:5">
      <c r="E9349"/>
    </row>
    <row r="9350" spans="5:5">
      <c r="E9350"/>
    </row>
    <row r="9351" spans="5:5">
      <c r="E9351"/>
    </row>
    <row r="9352" spans="5:5">
      <c r="E9352"/>
    </row>
    <row r="9353" spans="5:5">
      <c r="E9353"/>
    </row>
    <row r="9354" spans="5:5">
      <c r="E9354"/>
    </row>
    <row r="9355" spans="5:5">
      <c r="E9355"/>
    </row>
    <row r="9356" spans="5:5">
      <c r="E9356"/>
    </row>
    <row r="9357" spans="5:5">
      <c r="E9357"/>
    </row>
    <row r="9358" spans="5:5">
      <c r="E9358"/>
    </row>
    <row r="9359" spans="5:5">
      <c r="E9359"/>
    </row>
    <row r="9360" spans="5:5">
      <c r="E9360"/>
    </row>
    <row r="9361" spans="5:5">
      <c r="E9361"/>
    </row>
    <row r="9362" spans="5:5">
      <c r="E9362"/>
    </row>
    <row r="9363" spans="5:5">
      <c r="E9363"/>
    </row>
    <row r="9364" spans="5:5">
      <c r="E9364"/>
    </row>
    <row r="9365" spans="5:5">
      <c r="E9365"/>
    </row>
    <row r="9366" spans="5:5">
      <c r="E9366"/>
    </row>
    <row r="9367" spans="5:5">
      <c r="E9367"/>
    </row>
    <row r="9368" spans="5:5">
      <c r="E9368"/>
    </row>
    <row r="9369" spans="5:5">
      <c r="E9369"/>
    </row>
    <row r="9370" spans="5:5">
      <c r="E9370"/>
    </row>
    <row r="9371" spans="5:5">
      <c r="E9371"/>
    </row>
    <row r="9372" spans="5:5">
      <c r="E9372"/>
    </row>
    <row r="9373" spans="5:5">
      <c r="E9373"/>
    </row>
    <row r="9374" spans="5:5">
      <c r="E9374"/>
    </row>
    <row r="9375" spans="5:5">
      <c r="E9375"/>
    </row>
    <row r="9376" spans="5:5">
      <c r="E9376"/>
    </row>
    <row r="9377" spans="5:5">
      <c r="E9377"/>
    </row>
    <row r="9378" spans="5:5">
      <c r="E9378"/>
    </row>
    <row r="9379" spans="5:5">
      <c r="E9379"/>
    </row>
    <row r="9380" spans="5:5">
      <c r="E9380"/>
    </row>
    <row r="9381" spans="5:5">
      <c r="E9381"/>
    </row>
    <row r="9382" spans="5:5">
      <c r="E9382"/>
    </row>
    <row r="9383" spans="5:5">
      <c r="E9383"/>
    </row>
    <row r="9384" spans="5:5">
      <c r="E9384"/>
    </row>
    <row r="9385" spans="5:5">
      <c r="E9385"/>
    </row>
    <row r="9386" spans="5:5">
      <c r="E9386"/>
    </row>
    <row r="9387" spans="5:5">
      <c r="E9387"/>
    </row>
    <row r="9388" spans="5:5">
      <c r="E9388"/>
    </row>
    <row r="9389" spans="5:5">
      <c r="E9389"/>
    </row>
    <row r="9390" spans="5:5">
      <c r="E9390"/>
    </row>
    <row r="9391" spans="5:5">
      <c r="E9391"/>
    </row>
    <row r="9392" spans="5:5">
      <c r="E9392"/>
    </row>
    <row r="9393" spans="5:5">
      <c r="E9393"/>
    </row>
    <row r="9394" spans="5:5">
      <c r="E9394"/>
    </row>
    <row r="9395" spans="5:5">
      <c r="E9395"/>
    </row>
    <row r="9396" spans="5:5">
      <c r="E9396"/>
    </row>
    <row r="9397" spans="5:5">
      <c r="E9397"/>
    </row>
    <row r="9398" spans="5:5">
      <c r="E9398"/>
    </row>
    <row r="9399" spans="5:5">
      <c r="E9399"/>
    </row>
    <row r="9400" spans="5:5">
      <c r="E9400"/>
    </row>
    <row r="9401" spans="5:5">
      <c r="E9401"/>
    </row>
    <row r="9402" spans="5:5">
      <c r="E9402"/>
    </row>
    <row r="9403" spans="5:5">
      <c r="E9403"/>
    </row>
    <row r="9404" spans="5:5">
      <c r="E9404"/>
    </row>
    <row r="9405" spans="5:5">
      <c r="E9405"/>
    </row>
    <row r="9406" spans="5:5">
      <c r="E9406"/>
    </row>
    <row r="9407" spans="5:5">
      <c r="E9407"/>
    </row>
    <row r="9408" spans="5:5">
      <c r="E9408"/>
    </row>
    <row r="9409" spans="5:5">
      <c r="E9409"/>
    </row>
    <row r="9410" spans="5:5">
      <c r="E9410"/>
    </row>
    <row r="9411" spans="5:5">
      <c r="E9411"/>
    </row>
    <row r="9412" spans="5:5">
      <c r="E9412"/>
    </row>
    <row r="9413" spans="5:5">
      <c r="E9413"/>
    </row>
    <row r="9414" spans="5:5">
      <c r="E9414"/>
    </row>
    <row r="9415" spans="5:5">
      <c r="E9415"/>
    </row>
    <row r="9416" spans="5:5">
      <c r="E9416"/>
    </row>
    <row r="9417" spans="5:5">
      <c r="E9417"/>
    </row>
    <row r="9418" spans="5:5">
      <c r="E9418"/>
    </row>
    <row r="9419" spans="5:5">
      <c r="E9419"/>
    </row>
    <row r="9420" spans="5:5">
      <c r="E9420"/>
    </row>
    <row r="9421" spans="5:5">
      <c r="E9421"/>
    </row>
    <row r="9422" spans="5:5">
      <c r="E9422"/>
    </row>
    <row r="9423" spans="5:5">
      <c r="E9423"/>
    </row>
    <row r="9424" spans="5:5">
      <c r="E9424"/>
    </row>
    <row r="9425" spans="5:5">
      <c r="E9425"/>
    </row>
    <row r="9426" spans="5:5">
      <c r="E9426"/>
    </row>
    <row r="9427" spans="5:5">
      <c r="E9427"/>
    </row>
    <row r="9428" spans="5:5">
      <c r="E9428"/>
    </row>
    <row r="9429" spans="5:5">
      <c r="E9429"/>
    </row>
    <row r="9430" spans="5:5">
      <c r="E9430"/>
    </row>
    <row r="9431" spans="5:5">
      <c r="E9431"/>
    </row>
    <row r="9432" spans="5:5">
      <c r="E9432"/>
    </row>
    <row r="9433" spans="5:5">
      <c r="E9433"/>
    </row>
    <row r="9434" spans="5:5">
      <c r="E9434"/>
    </row>
    <row r="9435" spans="5:5">
      <c r="E9435"/>
    </row>
    <row r="9436" spans="5:5">
      <c r="E9436"/>
    </row>
    <row r="9437" spans="5:5">
      <c r="E9437"/>
    </row>
    <row r="9438" spans="5:5">
      <c r="E9438"/>
    </row>
    <row r="9439" spans="5:5">
      <c r="E9439"/>
    </row>
    <row r="9440" spans="5:5">
      <c r="E9440"/>
    </row>
    <row r="9441" spans="5:5">
      <c r="E9441"/>
    </row>
    <row r="9442" spans="5:5">
      <c r="E9442"/>
    </row>
    <row r="9443" spans="5:5">
      <c r="E9443"/>
    </row>
    <row r="9444" spans="5:5">
      <c r="E9444"/>
    </row>
    <row r="9445" spans="5:5">
      <c r="E9445"/>
    </row>
    <row r="9446" spans="5:5">
      <c r="E9446"/>
    </row>
    <row r="9447" spans="5:5">
      <c r="E9447"/>
    </row>
    <row r="9448" spans="5:5">
      <c r="E9448"/>
    </row>
    <row r="9449" spans="5:5">
      <c r="E9449"/>
    </row>
    <row r="9450" spans="5:5">
      <c r="E9450"/>
    </row>
    <row r="9451" spans="5:5">
      <c r="E9451"/>
    </row>
    <row r="9452" spans="5:5">
      <c r="E9452"/>
    </row>
    <row r="9453" spans="5:5">
      <c r="E9453"/>
    </row>
    <row r="9454" spans="5:5">
      <c r="E9454"/>
    </row>
    <row r="9455" spans="5:5">
      <c r="E9455"/>
    </row>
    <row r="9456" spans="5:5">
      <c r="E9456"/>
    </row>
    <row r="9457" spans="5:5">
      <c r="E9457"/>
    </row>
    <row r="9458" spans="5:5">
      <c r="E9458"/>
    </row>
    <row r="9459" spans="5:5">
      <c r="E9459"/>
    </row>
    <row r="9460" spans="5:5">
      <c r="E9460"/>
    </row>
    <row r="9461" spans="5:5">
      <c r="E9461"/>
    </row>
    <row r="9462" spans="5:5">
      <c r="E9462"/>
    </row>
    <row r="9463" spans="5:5">
      <c r="E9463"/>
    </row>
    <row r="9464" spans="5:5">
      <c r="E9464"/>
    </row>
    <row r="9465" spans="5:5">
      <c r="E9465"/>
    </row>
    <row r="9466" spans="5:5">
      <c r="E9466"/>
    </row>
    <row r="9467" spans="5:5">
      <c r="E9467"/>
    </row>
    <row r="9468" spans="5:5">
      <c r="E9468"/>
    </row>
    <row r="9469" spans="5:5">
      <c r="E9469"/>
    </row>
    <row r="9470" spans="5:5">
      <c r="E9470"/>
    </row>
    <row r="9471" spans="5:5">
      <c r="E9471"/>
    </row>
    <row r="9472" spans="5:5">
      <c r="E9472"/>
    </row>
    <row r="9473" spans="5:5">
      <c r="E9473"/>
    </row>
    <row r="9474" spans="5:5">
      <c r="E9474"/>
    </row>
    <row r="9475" spans="5:5">
      <c r="E9475"/>
    </row>
    <row r="9476" spans="5:5">
      <c r="E9476"/>
    </row>
    <row r="9477" spans="5:5">
      <c r="E9477"/>
    </row>
    <row r="9478" spans="5:5">
      <c r="E9478"/>
    </row>
    <row r="9479" spans="5:5">
      <c r="E9479"/>
    </row>
    <row r="9480" spans="5:5">
      <c r="E9480"/>
    </row>
    <row r="9481" spans="5:5">
      <c r="E9481"/>
    </row>
    <row r="9482" spans="5:5">
      <c r="E9482"/>
    </row>
    <row r="9483" spans="5:5">
      <c r="E9483"/>
    </row>
    <row r="9484" spans="5:5">
      <c r="E9484"/>
    </row>
    <row r="9485" spans="5:5">
      <c r="E9485"/>
    </row>
    <row r="9486" spans="5:5">
      <c r="E9486"/>
    </row>
    <row r="9487" spans="5:5">
      <c r="E9487"/>
    </row>
    <row r="9488" spans="5:5">
      <c r="E9488"/>
    </row>
    <row r="9489" spans="5:5">
      <c r="E9489"/>
    </row>
    <row r="9490" spans="5:5">
      <c r="E9490"/>
    </row>
    <row r="9491" spans="5:5">
      <c r="E9491"/>
    </row>
    <row r="9492" spans="5:5">
      <c r="E9492"/>
    </row>
    <row r="9493" spans="5:5">
      <c r="E9493"/>
    </row>
    <row r="9494" spans="5:5">
      <c r="E9494"/>
    </row>
    <row r="9495" spans="5:5">
      <c r="E9495"/>
    </row>
    <row r="9496" spans="5:5">
      <c r="E9496"/>
    </row>
    <row r="9497" spans="5:5">
      <c r="E9497"/>
    </row>
    <row r="9498" spans="5:5">
      <c r="E9498"/>
    </row>
    <row r="9499" spans="5:5">
      <c r="E9499"/>
    </row>
    <row r="9500" spans="5:5">
      <c r="E9500"/>
    </row>
    <row r="9501" spans="5:5">
      <c r="E9501"/>
    </row>
    <row r="9502" spans="5:5">
      <c r="E9502"/>
    </row>
    <row r="9503" spans="5:5">
      <c r="E9503"/>
    </row>
    <row r="9504" spans="5:5">
      <c r="E9504"/>
    </row>
    <row r="9505" spans="5:5">
      <c r="E9505"/>
    </row>
    <row r="9506" spans="5:5">
      <c r="E9506"/>
    </row>
    <row r="9507" spans="5:5">
      <c r="E9507"/>
    </row>
    <row r="9508" spans="5:5">
      <c r="E9508"/>
    </row>
    <row r="9509" spans="5:5">
      <c r="E9509"/>
    </row>
    <row r="9510" spans="5:5">
      <c r="E9510"/>
    </row>
    <row r="9511" spans="5:5">
      <c r="E9511"/>
    </row>
    <row r="9512" spans="5:5">
      <c r="E9512"/>
    </row>
    <row r="9513" spans="5:5">
      <c r="E9513"/>
    </row>
    <row r="9514" spans="5:5">
      <c r="E9514"/>
    </row>
    <row r="9515" spans="5:5">
      <c r="E9515"/>
    </row>
    <row r="9516" spans="5:5">
      <c r="E9516"/>
    </row>
    <row r="9517" spans="5:5">
      <c r="E9517"/>
    </row>
    <row r="9518" spans="5:5">
      <c r="E9518"/>
    </row>
    <row r="9519" spans="5:5">
      <c r="E9519"/>
    </row>
    <row r="9520" spans="5:5">
      <c r="E9520"/>
    </row>
    <row r="9521" spans="5:5">
      <c r="E9521"/>
    </row>
    <row r="9522" spans="5:5">
      <c r="E9522"/>
    </row>
    <row r="9523" spans="5:5">
      <c r="E9523"/>
    </row>
    <row r="9524" spans="5:5">
      <c r="E9524"/>
    </row>
    <row r="9525" spans="5:5">
      <c r="E9525"/>
    </row>
    <row r="9526" spans="5:5">
      <c r="E9526"/>
    </row>
    <row r="9527" spans="5:5">
      <c r="E9527"/>
    </row>
    <row r="9528" spans="5:5">
      <c r="E9528"/>
    </row>
    <row r="9529" spans="5:5">
      <c r="E9529"/>
    </row>
    <row r="9530" spans="5:5">
      <c r="E9530"/>
    </row>
    <row r="9531" spans="5:5">
      <c r="E9531"/>
    </row>
    <row r="9532" spans="5:5">
      <c r="E9532"/>
    </row>
    <row r="9533" spans="5:5">
      <c r="E9533"/>
    </row>
    <row r="9534" spans="5:5">
      <c r="E9534"/>
    </row>
    <row r="9535" spans="5:5">
      <c r="E9535"/>
    </row>
    <row r="9536" spans="5:5">
      <c r="E9536"/>
    </row>
    <row r="9537" spans="5:5">
      <c r="E9537"/>
    </row>
    <row r="9538" spans="5:5">
      <c r="E9538"/>
    </row>
    <row r="9539" spans="5:5">
      <c r="E9539"/>
    </row>
    <row r="9540" spans="5:5">
      <c r="E9540"/>
    </row>
    <row r="9541" spans="5:5">
      <c r="E9541"/>
    </row>
    <row r="9542" spans="5:5">
      <c r="E9542"/>
    </row>
    <row r="9543" spans="5:5">
      <c r="E9543"/>
    </row>
    <row r="9544" spans="5:5">
      <c r="E9544"/>
    </row>
    <row r="9545" spans="5:5">
      <c r="E9545"/>
    </row>
    <row r="9546" spans="5:5">
      <c r="E9546"/>
    </row>
    <row r="9547" spans="5:5">
      <c r="E9547"/>
    </row>
    <row r="9548" spans="5:5">
      <c r="E9548"/>
    </row>
    <row r="9549" spans="5:5">
      <c r="E9549"/>
    </row>
    <row r="9550" spans="5:5">
      <c r="E9550"/>
    </row>
    <row r="9551" spans="5:5">
      <c r="E9551"/>
    </row>
    <row r="9552" spans="5:5">
      <c r="E9552"/>
    </row>
    <row r="9553" spans="5:5">
      <c r="E9553"/>
    </row>
    <row r="9554" spans="5:5">
      <c r="E9554"/>
    </row>
    <row r="9555" spans="5:5">
      <c r="E9555"/>
    </row>
    <row r="9556" spans="5:5">
      <c r="E9556"/>
    </row>
    <row r="9557" spans="5:5">
      <c r="E9557"/>
    </row>
    <row r="9558" spans="5:5">
      <c r="E9558"/>
    </row>
    <row r="9559" spans="5:5">
      <c r="E9559"/>
    </row>
    <row r="9560" spans="5:5">
      <c r="E9560"/>
    </row>
    <row r="9561" spans="5:5">
      <c r="E9561"/>
    </row>
    <row r="9562" spans="5:5">
      <c r="E9562"/>
    </row>
    <row r="9563" spans="5:5">
      <c r="E9563"/>
    </row>
    <row r="9564" spans="5:5">
      <c r="E9564"/>
    </row>
    <row r="9565" spans="5:5">
      <c r="E9565"/>
    </row>
    <row r="9566" spans="5:5">
      <c r="E9566"/>
    </row>
    <row r="9567" spans="5:5">
      <c r="E9567"/>
    </row>
    <row r="9568" spans="5:5">
      <c r="E9568"/>
    </row>
    <row r="9569" spans="5:5">
      <c r="E9569"/>
    </row>
    <row r="9570" spans="5:5">
      <c r="E9570"/>
    </row>
    <row r="9571" spans="5:5">
      <c r="E9571"/>
    </row>
    <row r="9572" spans="5:5">
      <c r="E9572"/>
    </row>
    <row r="9573" spans="5:5">
      <c r="E9573"/>
    </row>
    <row r="9574" spans="5:5">
      <c r="E9574"/>
    </row>
    <row r="9575" spans="5:5">
      <c r="E9575"/>
    </row>
    <row r="9576" spans="5:5">
      <c r="E9576"/>
    </row>
    <row r="9577" spans="5:5">
      <c r="E9577"/>
    </row>
    <row r="9578" spans="5:5">
      <c r="E9578"/>
    </row>
    <row r="9579" spans="5:5">
      <c r="E9579"/>
    </row>
    <row r="9580" spans="5:5">
      <c r="E9580"/>
    </row>
    <row r="9581" spans="5:5">
      <c r="E9581"/>
    </row>
    <row r="9582" spans="5:5">
      <c r="E9582"/>
    </row>
    <row r="9583" spans="5:5">
      <c r="E9583"/>
    </row>
    <row r="9584" spans="5:5">
      <c r="E9584"/>
    </row>
    <row r="9585" spans="5:5">
      <c r="E9585"/>
    </row>
    <row r="9586" spans="5:5">
      <c r="E9586"/>
    </row>
    <row r="9587" spans="5:5">
      <c r="E9587"/>
    </row>
    <row r="9588" spans="5:5">
      <c r="E9588"/>
    </row>
    <row r="9589" spans="5:5">
      <c r="E9589"/>
    </row>
    <row r="9590" spans="5:5">
      <c r="E9590"/>
    </row>
    <row r="9591" spans="5:5">
      <c r="E9591"/>
    </row>
    <row r="9592" spans="5:5">
      <c r="E9592"/>
    </row>
    <row r="9593" spans="5:5">
      <c r="E9593"/>
    </row>
    <row r="9594" spans="5:5">
      <c r="E9594"/>
    </row>
    <row r="9595" spans="5:5">
      <c r="E9595"/>
    </row>
    <row r="9596" spans="5:5">
      <c r="E9596"/>
    </row>
    <row r="9597" spans="5:5">
      <c r="E9597"/>
    </row>
    <row r="9598" spans="5:5">
      <c r="E9598"/>
    </row>
    <row r="9599" spans="5:5">
      <c r="E9599"/>
    </row>
    <row r="9600" spans="5:5">
      <c r="E9600"/>
    </row>
    <row r="9601" spans="5:5">
      <c r="E9601"/>
    </row>
    <row r="9602" spans="5:5">
      <c r="E9602"/>
    </row>
    <row r="9603" spans="5:5">
      <c r="E9603"/>
    </row>
    <row r="9604" spans="5:5">
      <c r="E9604"/>
    </row>
    <row r="9605" spans="5:5">
      <c r="E9605"/>
    </row>
    <row r="9606" spans="5:5">
      <c r="E9606"/>
    </row>
    <row r="9607" spans="5:5">
      <c r="E9607"/>
    </row>
    <row r="9608" spans="5:5">
      <c r="E9608"/>
    </row>
    <row r="9609" spans="5:5">
      <c r="E9609"/>
    </row>
    <row r="9610" spans="5:5">
      <c r="E9610"/>
    </row>
    <row r="9611" spans="5:5">
      <c r="E9611"/>
    </row>
    <row r="9612" spans="5:5">
      <c r="E9612"/>
    </row>
    <row r="9613" spans="5:5">
      <c r="E9613"/>
    </row>
    <row r="9614" spans="5:5">
      <c r="E9614"/>
    </row>
    <row r="9615" spans="5:5">
      <c r="E9615"/>
    </row>
    <row r="9616" spans="5:5">
      <c r="E9616"/>
    </row>
    <row r="9617" spans="5:5">
      <c r="E9617"/>
    </row>
    <row r="9618" spans="5:5">
      <c r="E9618"/>
    </row>
    <row r="9619" spans="5:5">
      <c r="E9619"/>
    </row>
    <row r="9620" spans="5:5">
      <c r="E9620"/>
    </row>
    <row r="9621" spans="5:5">
      <c r="E9621"/>
    </row>
    <row r="9622" spans="5:5">
      <c r="E9622"/>
    </row>
    <row r="9623" spans="5:5">
      <c r="E9623"/>
    </row>
    <row r="9624" spans="5:5">
      <c r="E9624"/>
    </row>
    <row r="9625" spans="5:5">
      <c r="E9625"/>
    </row>
    <row r="9626" spans="5:5">
      <c r="E9626"/>
    </row>
    <row r="9627" spans="5:5">
      <c r="E9627"/>
    </row>
    <row r="9628" spans="5:5">
      <c r="E9628"/>
    </row>
    <row r="9629" spans="5:5">
      <c r="E9629"/>
    </row>
    <row r="9630" spans="5:5">
      <c r="E9630"/>
    </row>
    <row r="9631" spans="5:5">
      <c r="E9631"/>
    </row>
    <row r="9632" spans="5:5">
      <c r="E9632"/>
    </row>
    <row r="9633" spans="5:5">
      <c r="E9633"/>
    </row>
    <row r="9634" spans="5:5">
      <c r="E9634"/>
    </row>
    <row r="9635" spans="5:5">
      <c r="E9635"/>
    </row>
    <row r="9636" spans="5:5">
      <c r="E9636"/>
    </row>
    <row r="9637" spans="5:5">
      <c r="E9637"/>
    </row>
    <row r="9638" spans="5:5">
      <c r="E9638"/>
    </row>
    <row r="9639" spans="5:5">
      <c r="E9639"/>
    </row>
    <row r="9640" spans="5:5">
      <c r="E9640"/>
    </row>
    <row r="9641" spans="5:5">
      <c r="E9641"/>
    </row>
    <row r="9642" spans="5:5">
      <c r="E9642"/>
    </row>
    <row r="9643" spans="5:5">
      <c r="E9643"/>
    </row>
    <row r="9644" spans="5:5">
      <c r="E9644"/>
    </row>
    <row r="9645" spans="5:5">
      <c r="E9645"/>
    </row>
    <row r="9646" spans="5:5">
      <c r="E9646"/>
    </row>
    <row r="9647" spans="5:5">
      <c r="E9647"/>
    </row>
    <row r="9648" spans="5:5">
      <c r="E9648"/>
    </row>
    <row r="9649" spans="5:5">
      <c r="E9649"/>
    </row>
    <row r="9650" spans="5:5">
      <c r="E9650"/>
    </row>
    <row r="9651" spans="5:5">
      <c r="E9651"/>
    </row>
    <row r="9652" spans="5:5">
      <c r="E9652"/>
    </row>
    <row r="9653" spans="5:5">
      <c r="E9653"/>
    </row>
    <row r="9654" spans="5:5">
      <c r="E9654"/>
    </row>
    <row r="9655" spans="5:5">
      <c r="E9655"/>
    </row>
    <row r="9656" spans="5:5">
      <c r="E9656"/>
    </row>
    <row r="9657" spans="5:5">
      <c r="E9657"/>
    </row>
    <row r="9658" spans="5:5">
      <c r="E9658"/>
    </row>
    <row r="9659" spans="5:5">
      <c r="E9659"/>
    </row>
    <row r="9660" spans="5:5">
      <c r="E9660"/>
    </row>
    <row r="9661" spans="5:5">
      <c r="E9661"/>
    </row>
    <row r="9662" spans="5:5">
      <c r="E9662"/>
    </row>
    <row r="9663" spans="5:5">
      <c r="E9663"/>
    </row>
    <row r="9664" spans="5:5">
      <c r="E9664"/>
    </row>
    <row r="9665" spans="5:5">
      <c r="E9665"/>
    </row>
    <row r="9666" spans="5:5">
      <c r="E9666"/>
    </row>
    <row r="9667" spans="5:5">
      <c r="E9667"/>
    </row>
    <row r="9668" spans="5:5">
      <c r="E9668"/>
    </row>
    <row r="9669" spans="5:5">
      <c r="E9669"/>
    </row>
    <row r="9670" spans="5:5">
      <c r="E9670"/>
    </row>
    <row r="9671" spans="5:5">
      <c r="E9671"/>
    </row>
    <row r="9672" spans="5:5">
      <c r="E9672"/>
    </row>
    <row r="9673" spans="5:5">
      <c r="E9673"/>
    </row>
    <row r="9674" spans="5:5">
      <c r="E9674"/>
    </row>
    <row r="9675" spans="5:5">
      <c r="E9675"/>
    </row>
    <row r="9676" spans="5:5">
      <c r="E9676"/>
    </row>
    <row r="9677" spans="5:5">
      <c r="E9677"/>
    </row>
    <row r="9678" spans="5:5">
      <c r="E9678"/>
    </row>
    <row r="9679" spans="5:5">
      <c r="E9679"/>
    </row>
    <row r="9680" spans="5:5">
      <c r="E9680"/>
    </row>
    <row r="9681" spans="5:5">
      <c r="E9681"/>
    </row>
    <row r="9682" spans="5:5">
      <c r="E9682"/>
    </row>
    <row r="9683" spans="5:5">
      <c r="E9683"/>
    </row>
    <row r="9684" spans="5:5">
      <c r="E9684"/>
    </row>
    <row r="9685" spans="5:5">
      <c r="E9685"/>
    </row>
    <row r="9686" spans="5:5">
      <c r="E9686"/>
    </row>
    <row r="9687" spans="5:5">
      <c r="E9687"/>
    </row>
    <row r="9688" spans="5:5">
      <c r="E9688"/>
    </row>
    <row r="9689" spans="5:5">
      <c r="E9689"/>
    </row>
    <row r="9690" spans="5:5">
      <c r="E9690"/>
    </row>
    <row r="9691" spans="5:5">
      <c r="E9691"/>
    </row>
    <row r="9692" spans="5:5">
      <c r="E9692"/>
    </row>
    <row r="9693" spans="5:5">
      <c r="E9693"/>
    </row>
    <row r="9694" spans="5:5">
      <c r="E9694"/>
    </row>
    <row r="9695" spans="5:5">
      <c r="E9695"/>
    </row>
    <row r="9696" spans="5:5">
      <c r="E9696"/>
    </row>
    <row r="9697" spans="5:5">
      <c r="E9697"/>
    </row>
    <row r="9698" spans="5:5">
      <c r="E9698"/>
    </row>
    <row r="9699" spans="5:5">
      <c r="E9699"/>
    </row>
    <row r="9700" spans="5:5">
      <c r="E9700"/>
    </row>
    <row r="9701" spans="5:5">
      <c r="E9701"/>
    </row>
    <row r="9702" spans="5:5">
      <c r="E9702"/>
    </row>
    <row r="9703" spans="5:5">
      <c r="E9703"/>
    </row>
    <row r="9704" spans="5:5">
      <c r="E9704"/>
    </row>
    <row r="9705" spans="5:5">
      <c r="E9705"/>
    </row>
    <row r="9706" spans="5:5">
      <c r="E9706"/>
    </row>
    <row r="9707" spans="5:5">
      <c r="E9707"/>
    </row>
    <row r="9708" spans="5:5">
      <c r="E9708"/>
    </row>
    <row r="9709" spans="5:5">
      <c r="E9709"/>
    </row>
    <row r="9710" spans="5:5">
      <c r="E9710"/>
    </row>
    <row r="9711" spans="5:5">
      <c r="E9711"/>
    </row>
    <row r="9712" spans="5:5">
      <c r="E9712"/>
    </row>
    <row r="9713" spans="5:5">
      <c r="E9713"/>
    </row>
    <row r="9714" spans="5:5">
      <c r="E9714"/>
    </row>
    <row r="9715" spans="5:5">
      <c r="E9715"/>
    </row>
    <row r="9716" spans="5:5">
      <c r="E9716"/>
    </row>
    <row r="9717" spans="5:5">
      <c r="E9717"/>
    </row>
    <row r="9718" spans="5:5">
      <c r="E9718"/>
    </row>
    <row r="9719" spans="5:5">
      <c r="E9719"/>
    </row>
    <row r="9720" spans="5:5">
      <c r="E9720"/>
    </row>
    <row r="9721" spans="5:5">
      <c r="E9721"/>
    </row>
    <row r="9722" spans="5:5">
      <c r="E9722"/>
    </row>
    <row r="9723" spans="5:5">
      <c r="E9723"/>
    </row>
    <row r="9724" spans="5:5">
      <c r="E9724"/>
    </row>
    <row r="9725" spans="5:5">
      <c r="E9725"/>
    </row>
    <row r="9726" spans="5:5">
      <c r="E9726"/>
    </row>
    <row r="9727" spans="5:5">
      <c r="E9727"/>
    </row>
    <row r="9728" spans="5:5">
      <c r="E9728"/>
    </row>
    <row r="9729" spans="5:5">
      <c r="E9729"/>
    </row>
    <row r="9730" spans="5:5">
      <c r="E9730"/>
    </row>
    <row r="9731" spans="5:5">
      <c r="E9731"/>
    </row>
    <row r="9732" spans="5:5">
      <c r="E9732"/>
    </row>
    <row r="9733" spans="5:5">
      <c r="E9733"/>
    </row>
    <row r="9734" spans="5:5">
      <c r="E9734"/>
    </row>
    <row r="9735" spans="5:5">
      <c r="E9735"/>
    </row>
    <row r="9736" spans="5:5">
      <c r="E9736"/>
    </row>
    <row r="9737" spans="5:5">
      <c r="E9737"/>
    </row>
    <row r="9738" spans="5:5">
      <c r="E9738"/>
    </row>
    <row r="9739" spans="5:5">
      <c r="E9739"/>
    </row>
    <row r="9740" spans="5:5">
      <c r="E9740"/>
    </row>
    <row r="9741" spans="5:5">
      <c r="E9741"/>
    </row>
    <row r="9742" spans="5:5">
      <c r="E9742"/>
    </row>
    <row r="9743" spans="5:5">
      <c r="E9743"/>
    </row>
    <row r="9744" spans="5:5">
      <c r="E9744"/>
    </row>
    <row r="9745" spans="5:5">
      <c r="E9745"/>
    </row>
    <row r="9746" spans="5:5">
      <c r="E9746"/>
    </row>
    <row r="9747" spans="5:5">
      <c r="E9747"/>
    </row>
    <row r="9748" spans="5:5">
      <c r="E9748"/>
    </row>
    <row r="9749" spans="5:5">
      <c r="E9749"/>
    </row>
    <row r="9750" spans="5:5">
      <c r="E9750"/>
    </row>
    <row r="9751" spans="5:5">
      <c r="E9751"/>
    </row>
    <row r="9752" spans="5:5">
      <c r="E9752"/>
    </row>
    <row r="9753" spans="5:5">
      <c r="E9753"/>
    </row>
    <row r="9754" spans="5:5">
      <c r="E9754"/>
    </row>
    <row r="9755" spans="5:5">
      <c r="E9755"/>
    </row>
    <row r="9756" spans="5:5">
      <c r="E9756"/>
    </row>
    <row r="9757" spans="5:5">
      <c r="E9757"/>
    </row>
    <row r="9758" spans="5:5">
      <c r="E9758"/>
    </row>
    <row r="9759" spans="5:5">
      <c r="E9759"/>
    </row>
    <row r="9760" spans="5:5">
      <c r="E9760"/>
    </row>
    <row r="9761" spans="5:5">
      <c r="E9761"/>
    </row>
    <row r="9762" spans="5:5">
      <c r="E9762"/>
    </row>
    <row r="9763" spans="5:5">
      <c r="E9763"/>
    </row>
    <row r="9764" spans="5:5">
      <c r="E9764"/>
    </row>
    <row r="9765" spans="5:5">
      <c r="E9765"/>
    </row>
    <row r="9766" spans="5:5">
      <c r="E9766"/>
    </row>
    <row r="9767" spans="5:5">
      <c r="E9767"/>
    </row>
    <row r="9768" spans="5:5">
      <c r="E9768"/>
    </row>
    <row r="9769" spans="5:5">
      <c r="E9769"/>
    </row>
    <row r="9770" spans="5:5">
      <c r="E9770"/>
    </row>
    <row r="9771" spans="5:5">
      <c r="E9771"/>
    </row>
    <row r="9772" spans="5:5">
      <c r="E9772"/>
    </row>
    <row r="9773" spans="5:5">
      <c r="E9773"/>
    </row>
    <row r="9774" spans="5:5">
      <c r="E9774"/>
    </row>
    <row r="9775" spans="5:5">
      <c r="E9775"/>
    </row>
    <row r="9776" spans="5:5">
      <c r="E9776"/>
    </row>
    <row r="9777" spans="5:5">
      <c r="E9777"/>
    </row>
    <row r="9778" spans="5:5">
      <c r="E9778"/>
    </row>
    <row r="9779" spans="5:5">
      <c r="E9779"/>
    </row>
    <row r="9780" spans="5:5">
      <c r="E9780"/>
    </row>
    <row r="9781" spans="5:5">
      <c r="E9781"/>
    </row>
    <row r="9782" spans="5:5">
      <c r="E9782"/>
    </row>
    <row r="9783" spans="5:5">
      <c r="E9783"/>
    </row>
    <row r="9784" spans="5:5">
      <c r="E9784"/>
    </row>
    <row r="9785" spans="5:5">
      <c r="E9785"/>
    </row>
    <row r="9786" spans="5:5">
      <c r="E9786"/>
    </row>
    <row r="9787" spans="5:5">
      <c r="E9787"/>
    </row>
    <row r="9788" spans="5:5">
      <c r="E9788"/>
    </row>
    <row r="9789" spans="5:5">
      <c r="E9789"/>
    </row>
    <row r="9790" spans="5:5">
      <c r="E9790"/>
    </row>
    <row r="9791" spans="5:5">
      <c r="E9791"/>
    </row>
    <row r="9792" spans="5:5">
      <c r="E9792"/>
    </row>
    <row r="9793" spans="5:5">
      <c r="E9793"/>
    </row>
    <row r="9794" spans="5:5">
      <c r="E9794"/>
    </row>
    <row r="9795" spans="5:5">
      <c r="E9795"/>
    </row>
    <row r="9796" spans="5:5">
      <c r="E9796"/>
    </row>
    <row r="9797" spans="5:5">
      <c r="E9797"/>
    </row>
    <row r="9798" spans="5:5">
      <c r="E9798"/>
    </row>
    <row r="9799" spans="5:5">
      <c r="E9799"/>
    </row>
    <row r="9800" spans="5:5">
      <c r="E9800"/>
    </row>
    <row r="9801" spans="5:5">
      <c r="E9801"/>
    </row>
    <row r="9802" spans="5:5">
      <c r="E9802"/>
    </row>
    <row r="9803" spans="5:5">
      <c r="E9803"/>
    </row>
    <row r="9804" spans="5:5">
      <c r="E9804"/>
    </row>
    <row r="9805" spans="5:5">
      <c r="E9805"/>
    </row>
    <row r="9806" spans="5:5">
      <c r="E9806"/>
    </row>
    <row r="9807" spans="5:5">
      <c r="E9807"/>
    </row>
    <row r="9808" spans="5:5">
      <c r="E9808"/>
    </row>
    <row r="9809" spans="5:5">
      <c r="E9809"/>
    </row>
    <row r="9810" spans="5:5">
      <c r="E9810"/>
    </row>
    <row r="9811" spans="5:5">
      <c r="E9811"/>
    </row>
    <row r="9812" spans="5:5">
      <c r="E9812"/>
    </row>
    <row r="9813" spans="5:5">
      <c r="E9813"/>
    </row>
    <row r="9814" spans="5:5">
      <c r="E9814"/>
    </row>
    <row r="9815" spans="5:5">
      <c r="E9815"/>
    </row>
    <row r="9816" spans="5:5">
      <c r="E9816"/>
    </row>
    <row r="9817" spans="5:5">
      <c r="E9817"/>
    </row>
    <row r="9818" spans="5:5">
      <c r="E9818"/>
    </row>
    <row r="9819" spans="5:5">
      <c r="E9819"/>
    </row>
    <row r="9820" spans="5:5">
      <c r="E9820"/>
    </row>
    <row r="9821" spans="5:5">
      <c r="E9821"/>
    </row>
    <row r="9822" spans="5:5">
      <c r="E9822"/>
    </row>
    <row r="9823" spans="5:5">
      <c r="E9823"/>
    </row>
    <row r="9824" spans="5:5">
      <c r="E9824"/>
    </row>
    <row r="9825" spans="5:5">
      <c r="E9825"/>
    </row>
    <row r="9826" spans="5:5">
      <c r="E9826"/>
    </row>
    <row r="9827" spans="5:5">
      <c r="E9827"/>
    </row>
    <row r="9828" spans="5:5">
      <c r="E9828"/>
    </row>
    <row r="9829" spans="5:5">
      <c r="E9829"/>
    </row>
    <row r="9830" spans="5:5">
      <c r="E9830"/>
    </row>
    <row r="9831" spans="5:5">
      <c r="E9831"/>
    </row>
    <row r="9832" spans="5:5">
      <c r="E9832"/>
    </row>
    <row r="9833" spans="5:5">
      <c r="E9833"/>
    </row>
    <row r="9834" spans="5:5">
      <c r="E9834"/>
    </row>
    <row r="9835" spans="5:5">
      <c r="E9835"/>
    </row>
    <row r="9836" spans="5:5">
      <c r="E9836"/>
    </row>
    <row r="9837" spans="5:5">
      <c r="E9837"/>
    </row>
    <row r="9838" spans="5:5">
      <c r="E9838"/>
    </row>
    <row r="9839" spans="5:5">
      <c r="E9839"/>
    </row>
    <row r="9840" spans="5:5">
      <c r="E9840"/>
    </row>
    <row r="9841" spans="5:5">
      <c r="E9841"/>
    </row>
    <row r="9842" spans="5:5">
      <c r="E9842"/>
    </row>
    <row r="9843" spans="5:5">
      <c r="E9843"/>
    </row>
    <row r="9844" spans="5:5">
      <c r="E9844"/>
    </row>
    <row r="9845" spans="5:5">
      <c r="E9845"/>
    </row>
    <row r="9846" spans="5:5">
      <c r="E9846"/>
    </row>
    <row r="9847" spans="5:5">
      <c r="E9847"/>
    </row>
    <row r="9848" spans="5:5">
      <c r="E9848"/>
    </row>
    <row r="9849" spans="5:5">
      <c r="E9849"/>
    </row>
    <row r="9850" spans="5:5">
      <c r="E9850"/>
    </row>
    <row r="9851" spans="5:5">
      <c r="E9851"/>
    </row>
    <row r="9852" spans="5:5">
      <c r="E9852"/>
    </row>
    <row r="9853" spans="5:5">
      <c r="E9853"/>
    </row>
    <row r="9854" spans="5:5">
      <c r="E9854"/>
    </row>
    <row r="9855" spans="5:5">
      <c r="E9855"/>
    </row>
    <row r="9856" spans="5:5">
      <c r="E9856"/>
    </row>
    <row r="9857" spans="5:5">
      <c r="E9857"/>
    </row>
    <row r="9858" spans="5:5">
      <c r="E9858"/>
    </row>
    <row r="9859" spans="5:5">
      <c r="E9859"/>
    </row>
    <row r="9860" spans="5:5">
      <c r="E9860"/>
    </row>
    <row r="9861" spans="5:5">
      <c r="E9861"/>
    </row>
    <row r="9862" spans="5:5">
      <c r="E9862"/>
    </row>
    <row r="9863" spans="5:5">
      <c r="E9863"/>
    </row>
    <row r="9864" spans="5:5">
      <c r="E9864"/>
    </row>
    <row r="9865" spans="5:5">
      <c r="E9865"/>
    </row>
    <row r="9866" spans="5:5">
      <c r="E9866"/>
    </row>
    <row r="9867" spans="5:5">
      <c r="E9867"/>
    </row>
    <row r="9868" spans="5:5">
      <c r="E9868"/>
    </row>
    <row r="9869" spans="5:5">
      <c r="E9869"/>
    </row>
    <row r="9870" spans="5:5">
      <c r="E9870"/>
    </row>
    <row r="9871" spans="5:5">
      <c r="E9871"/>
    </row>
    <row r="9872" spans="5:5">
      <c r="E9872"/>
    </row>
    <row r="9873" spans="5:5">
      <c r="E9873"/>
    </row>
    <row r="9874" spans="5:5">
      <c r="E9874"/>
    </row>
    <row r="9875" spans="5:5">
      <c r="E9875"/>
    </row>
    <row r="9876" spans="5:5">
      <c r="E9876"/>
    </row>
    <row r="9877" spans="5:5">
      <c r="E9877"/>
    </row>
    <row r="9878" spans="5:5">
      <c r="E9878"/>
    </row>
    <row r="9879" spans="5:5">
      <c r="E9879"/>
    </row>
    <row r="9880" spans="5:5">
      <c r="E9880"/>
    </row>
    <row r="9881" spans="5:5">
      <c r="E9881"/>
    </row>
    <row r="9882" spans="5:5">
      <c r="E9882"/>
    </row>
    <row r="9883" spans="5:5">
      <c r="E9883"/>
    </row>
    <row r="9884" spans="5:5">
      <c r="E9884"/>
    </row>
    <row r="9885" spans="5:5">
      <c r="E9885"/>
    </row>
    <row r="9886" spans="5:5">
      <c r="E9886"/>
    </row>
    <row r="9887" spans="5:5">
      <c r="E9887"/>
    </row>
    <row r="9888" spans="5:5">
      <c r="E9888"/>
    </row>
    <row r="9889" spans="5:5">
      <c r="E9889"/>
    </row>
    <row r="9890" spans="5:5">
      <c r="E9890"/>
    </row>
    <row r="9891" spans="5:5">
      <c r="E9891"/>
    </row>
    <row r="9892" spans="5:5">
      <c r="E9892"/>
    </row>
    <row r="9893" spans="5:5">
      <c r="E9893"/>
    </row>
    <row r="9894" spans="5:5">
      <c r="E9894"/>
    </row>
    <row r="9895" spans="5:5">
      <c r="E9895"/>
    </row>
    <row r="9896" spans="5:5">
      <c r="E9896"/>
    </row>
    <row r="9897" spans="5:5">
      <c r="E9897"/>
    </row>
    <row r="9898" spans="5:5">
      <c r="E9898"/>
    </row>
    <row r="9899" spans="5:5">
      <c r="E9899"/>
    </row>
    <row r="9900" spans="5:5">
      <c r="E9900"/>
    </row>
    <row r="9901" spans="5:5">
      <c r="E9901"/>
    </row>
    <row r="9902" spans="5:5">
      <c r="E9902"/>
    </row>
    <row r="9903" spans="5:5">
      <c r="E9903"/>
    </row>
    <row r="9904" spans="5:5">
      <c r="E9904"/>
    </row>
    <row r="9905" spans="5:5">
      <c r="E9905"/>
    </row>
    <row r="9906" spans="5:5">
      <c r="E9906"/>
    </row>
    <row r="9907" spans="5:5">
      <c r="E9907"/>
    </row>
    <row r="9908" spans="5:5">
      <c r="E9908"/>
    </row>
    <row r="9909" spans="5:5">
      <c r="E9909"/>
    </row>
    <row r="9910" spans="5:5">
      <c r="E9910"/>
    </row>
    <row r="9911" spans="5:5">
      <c r="E9911"/>
    </row>
    <row r="9912" spans="5:5">
      <c r="E9912"/>
    </row>
    <row r="9913" spans="5:5">
      <c r="E9913"/>
    </row>
    <row r="9914" spans="5:5">
      <c r="E9914"/>
    </row>
    <row r="9915" spans="5:5">
      <c r="E9915"/>
    </row>
    <row r="9916" spans="5:5">
      <c r="E9916"/>
    </row>
    <row r="9917" spans="5:5">
      <c r="E9917"/>
    </row>
    <row r="9918" spans="5:5">
      <c r="E9918"/>
    </row>
    <row r="9919" spans="5:5">
      <c r="E9919"/>
    </row>
    <row r="9920" spans="5:5">
      <c r="E9920"/>
    </row>
    <row r="9921" spans="5:5">
      <c r="E9921"/>
    </row>
    <row r="9922" spans="5:5">
      <c r="E9922"/>
    </row>
    <row r="9923" spans="5:5">
      <c r="E9923"/>
    </row>
    <row r="9924" spans="5:5">
      <c r="E9924"/>
    </row>
    <row r="9925" spans="5:5">
      <c r="E9925"/>
    </row>
    <row r="9926" spans="5:5">
      <c r="E9926"/>
    </row>
    <row r="9927" spans="5:5">
      <c r="E9927"/>
    </row>
    <row r="9928" spans="5:5">
      <c r="E9928"/>
    </row>
    <row r="9929" spans="5:5">
      <c r="E9929"/>
    </row>
    <row r="9930" spans="5:5">
      <c r="E9930"/>
    </row>
    <row r="9931" spans="5:5">
      <c r="E9931"/>
    </row>
    <row r="9932" spans="5:5">
      <c r="E9932"/>
    </row>
    <row r="9933" spans="5:5">
      <c r="E9933"/>
    </row>
    <row r="9934" spans="5:5">
      <c r="E9934"/>
    </row>
    <row r="9935" spans="5:5">
      <c r="E9935"/>
    </row>
    <row r="9936" spans="5:5">
      <c r="E9936"/>
    </row>
    <row r="9937" spans="5:5">
      <c r="E9937"/>
    </row>
    <row r="9938" spans="5:5">
      <c r="E9938"/>
    </row>
    <row r="9939" spans="5:5">
      <c r="E9939"/>
    </row>
    <row r="9940" spans="5:5">
      <c r="E9940"/>
    </row>
    <row r="9941" spans="5:5">
      <c r="E9941"/>
    </row>
    <row r="9942" spans="5:5">
      <c r="E9942"/>
    </row>
    <row r="9943" spans="5:5">
      <c r="E9943"/>
    </row>
    <row r="9944" spans="5:5">
      <c r="E9944"/>
    </row>
    <row r="9945" spans="5:5">
      <c r="E9945"/>
    </row>
    <row r="9946" spans="5:5">
      <c r="E9946"/>
    </row>
    <row r="9947" spans="5:5">
      <c r="E9947"/>
    </row>
    <row r="9948" spans="5:5">
      <c r="E9948"/>
    </row>
    <row r="9949" spans="5:5">
      <c r="E9949"/>
    </row>
    <row r="9950" spans="5:5">
      <c r="E9950"/>
    </row>
    <row r="9951" spans="5:5">
      <c r="E9951"/>
    </row>
    <row r="9952" spans="5:5">
      <c r="E9952"/>
    </row>
    <row r="9953" spans="5:5">
      <c r="E9953"/>
    </row>
    <row r="9954" spans="5:5">
      <c r="E9954"/>
    </row>
    <row r="9955" spans="5:5">
      <c r="E9955"/>
    </row>
    <row r="9956" spans="5:5">
      <c r="E9956"/>
    </row>
    <row r="9957" spans="5:5">
      <c r="E9957"/>
    </row>
    <row r="9958" spans="5:5">
      <c r="E9958"/>
    </row>
    <row r="9959" spans="5:5">
      <c r="E9959"/>
    </row>
    <row r="9960" spans="5:5">
      <c r="E9960"/>
    </row>
    <row r="9961" spans="5:5">
      <c r="E9961"/>
    </row>
    <row r="9962" spans="5:5">
      <c r="E9962"/>
    </row>
    <row r="9963" spans="5:5">
      <c r="E9963"/>
    </row>
    <row r="9964" spans="5:5">
      <c r="E9964"/>
    </row>
    <row r="9965" spans="5:5">
      <c r="E9965"/>
    </row>
    <row r="9966" spans="5:5">
      <c r="E9966"/>
    </row>
    <row r="9967" spans="5:5">
      <c r="E9967"/>
    </row>
    <row r="9968" spans="5:5">
      <c r="E9968"/>
    </row>
    <row r="9969" spans="5:5">
      <c r="E9969"/>
    </row>
    <row r="9970" spans="5:5">
      <c r="E9970"/>
    </row>
    <row r="9971" spans="5:5">
      <c r="E9971"/>
    </row>
    <row r="9972" spans="5:5">
      <c r="E9972"/>
    </row>
    <row r="9973" spans="5:5">
      <c r="E9973"/>
    </row>
    <row r="9974" spans="5:5">
      <c r="E9974"/>
    </row>
    <row r="9975" spans="5:5">
      <c r="E9975"/>
    </row>
    <row r="9976" spans="5:5">
      <c r="E9976"/>
    </row>
    <row r="9977" spans="5:5">
      <c r="E9977"/>
    </row>
    <row r="9978" spans="5:5">
      <c r="E9978"/>
    </row>
    <row r="9979" spans="5:5">
      <c r="E9979"/>
    </row>
    <row r="9980" spans="5:5">
      <c r="E9980"/>
    </row>
    <row r="9981" spans="5:5">
      <c r="E9981"/>
    </row>
    <row r="9982" spans="5:5">
      <c r="E9982"/>
    </row>
    <row r="9983" spans="5:5">
      <c r="E9983"/>
    </row>
    <row r="9984" spans="5:5">
      <c r="E9984"/>
    </row>
    <row r="9985" spans="5:5">
      <c r="E9985"/>
    </row>
    <row r="9986" spans="5:5">
      <c r="E9986"/>
    </row>
    <row r="9987" spans="5:5">
      <c r="E9987"/>
    </row>
    <row r="9988" spans="5:5">
      <c r="E9988"/>
    </row>
    <row r="9989" spans="5:5">
      <c r="E9989"/>
    </row>
    <row r="9990" spans="5:5">
      <c r="E9990"/>
    </row>
    <row r="9991" spans="5:5">
      <c r="E9991"/>
    </row>
    <row r="9992" spans="5:5">
      <c r="E9992"/>
    </row>
    <row r="9993" spans="5:5">
      <c r="E9993"/>
    </row>
    <row r="9994" spans="5:5">
      <c r="E9994"/>
    </row>
    <row r="9995" spans="5:5">
      <c r="E9995"/>
    </row>
    <row r="9996" spans="5:5">
      <c r="E9996"/>
    </row>
    <row r="9997" spans="5:5">
      <c r="E9997"/>
    </row>
    <row r="9998" spans="5:5">
      <c r="E9998"/>
    </row>
    <row r="9999" spans="5:5">
      <c r="E9999"/>
    </row>
  </sheetData>
  <mergeCells count="25">
    <mergeCell ref="A70:A119"/>
    <mergeCell ref="B70:B79"/>
    <mergeCell ref="B80:B85"/>
    <mergeCell ref="B86:B111"/>
    <mergeCell ref="A120:A131"/>
    <mergeCell ref="B120:B122"/>
    <mergeCell ref="B123:B125"/>
    <mergeCell ref="B126:B128"/>
    <mergeCell ref="B129:B131"/>
    <mergeCell ref="D2:D3"/>
    <mergeCell ref="B112:B119"/>
    <mergeCell ref="A2:A3"/>
    <mergeCell ref="B2:B3"/>
    <mergeCell ref="C2:C3"/>
    <mergeCell ref="A4:A21"/>
    <mergeCell ref="B4:B5"/>
    <mergeCell ref="B6:B9"/>
    <mergeCell ref="B10:B21"/>
    <mergeCell ref="A22:A61"/>
    <mergeCell ref="A62:A66"/>
    <mergeCell ref="B22:B33"/>
    <mergeCell ref="B34:B41"/>
    <mergeCell ref="B42:B51"/>
    <mergeCell ref="B52:B61"/>
    <mergeCell ref="B62:B6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①調査その１</vt:lpstr>
      <vt:lpstr>入力例</vt:lpstr>
      <vt:lpstr>②解答入力</vt:lpstr>
      <vt:lpstr>③正　　答</vt:lpstr>
      <vt:lpstr>④得点合計</vt:lpstr>
      <vt:lpstr>⑤調査その２</vt:lpstr>
      <vt:lpstr>⑥調査その３</vt:lpstr>
      <vt:lpstr>集計用１</vt:lpstr>
      <vt:lpstr>集計用２</vt:lpstr>
      <vt:lpstr>①調査その１!Print_Area</vt:lpstr>
      <vt:lpstr>⑤調査その２!Print_Area</vt:lpstr>
      <vt:lpstr>⑥調査その３!Print_Area</vt:lpstr>
    </vt:vector>
  </TitlesOfParts>
  <Company>福祉科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函館大妻高等学校 kuroda</dc:creator>
  <cp:lastModifiedBy>髙　附　 永　吉</cp:lastModifiedBy>
  <cp:lastPrinted>2024-01-29T02:26:40Z</cp:lastPrinted>
  <dcterms:created xsi:type="dcterms:W3CDTF">2001-01-26T02:15:36Z</dcterms:created>
  <dcterms:modified xsi:type="dcterms:W3CDTF">2024-01-29T09:41:02Z</dcterms:modified>
</cp:coreProperties>
</file>